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<sst xmlns="http://schemas.openxmlformats.org/spreadsheetml/2006/main" count="70" uniqueCount="23">
  <si>
    <t>[Ohm]</t>
  </si>
  <si>
    <t>Referenz</t>
  </si>
  <si>
    <t>0,1%</t>
  </si>
  <si>
    <t>Kontakt</t>
  </si>
  <si>
    <t xml:space="preserve">     Messungen</t>
  </si>
  <si>
    <t>Ref_effektiv</t>
  </si>
  <si>
    <t>Messw.1</t>
  </si>
  <si>
    <t>Messw.2</t>
  </si>
  <si>
    <t>[kOhm]</t>
  </si>
  <si>
    <t>Abweich.</t>
  </si>
  <si>
    <t>[%]</t>
  </si>
  <si>
    <t>zu korr.Ofs</t>
  </si>
  <si>
    <t>Referenzwiderstand für  Transistortester</t>
  </si>
  <si>
    <t>Messgerät: Mastech MS8218</t>
  </si>
  <si>
    <t>Korrwert</t>
  </si>
  <si>
    <t>-&gt;</t>
  </si>
  <si>
    <t>3R9 + 0R47</t>
  </si>
  <si>
    <t>1k + 390R in Serie</t>
  </si>
  <si>
    <t>1R5 + 0R33</t>
  </si>
  <si>
    <t>1R5 + 1R5</t>
  </si>
  <si>
    <t>1k8</t>
  </si>
  <si>
    <t>1k2</t>
  </si>
  <si>
    <t>Seriensch.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</si>
</sst>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5.00390625" style="0" customWidth="1"/>
    <col min="3" max="3" width="7.57421875" style="0" customWidth="1"/>
    <col min="4" max="4" width="4.7109375" style="0" customWidth="1"/>
    <col min="6" max="6" width="3.421875" style="0" customWidth="1"/>
    <col min="9" max="9" width="6.421875" style="0" customWidth="1"/>
    <col min="10" max="10" width="7.7109375" style="0" customWidth="1"/>
    <col min="11" max="11" width="10.7109375" style="0" customWidth="1"/>
    <col min="12" max="12" width="3.140625" style="0" customWidth="1"/>
    <col min="13" max="13" width="7.421875" style="0" customWidth="1"/>
    <col min="15" max="15" width="4.7109375" style="0" customWidth="1"/>
    <col min="17" max="17" width="5.140625" style="0" customWidth="1"/>
  </cols>
  <sheetData>
    <row r="1" ht="12.75">
      <c r="A1" s="3" t="s">
        <v>12</v>
      </c>
    </row>
    <row r="2" ht="12.75">
      <c r="A2" t="s">
        <v>13</v>
      </c>
    </row>
    <row r="4" ht="12.75">
      <c r="B4" s="1" t="s">
        <v>4</v>
      </c>
    </row>
    <row r="6" spans="2:8" ht="12.75">
      <c r="B6" t="s">
        <v>1</v>
      </c>
      <c r="C6" t="s">
        <v>3</v>
      </c>
      <c r="E6" t="s">
        <v>5</v>
      </c>
      <c r="G6" t="s">
        <v>9</v>
      </c>
      <c r="H6" t="s">
        <v>11</v>
      </c>
    </row>
    <row r="7" ht="12.75">
      <c r="B7" s="1" t="s">
        <v>2</v>
      </c>
    </row>
    <row r="8" spans="2:8" ht="12.75">
      <c r="B8" t="s">
        <v>0</v>
      </c>
      <c r="C8" t="s">
        <v>0</v>
      </c>
      <c r="E8" t="s">
        <v>0</v>
      </c>
      <c r="G8" t="s">
        <v>10</v>
      </c>
      <c r="H8" t="s">
        <v>0</v>
      </c>
    </row>
    <row r="9" spans="2:8" ht="12.75">
      <c r="B9">
        <v>209.95</v>
      </c>
      <c r="C9">
        <v>0.04</v>
      </c>
      <c r="E9">
        <f>B9-C9</f>
        <v>209.91</v>
      </c>
      <c r="G9" s="2">
        <f>(E9/210-1)*100</f>
        <v>-0.04285714285714448</v>
      </c>
      <c r="H9">
        <f>210-E9</f>
        <v>0.09000000000000341</v>
      </c>
    </row>
    <row r="10" spans="2:8" ht="12.75">
      <c r="B10">
        <v>209.9</v>
      </c>
      <c r="C10">
        <v>0.04</v>
      </c>
      <c r="E10">
        <f>B10-C10</f>
        <v>209.86</v>
      </c>
      <c r="G10" s="2">
        <f>(E10/210-1)*100</f>
        <v>-0.06666666666665932</v>
      </c>
      <c r="H10">
        <f>210-E10</f>
        <v>0.13999999999998636</v>
      </c>
    </row>
    <row r="11" spans="2:8" ht="12.75">
      <c r="B11">
        <v>209.91</v>
      </c>
      <c r="C11">
        <v>0.04</v>
      </c>
      <c r="E11">
        <f>B11-C11</f>
        <v>209.87</v>
      </c>
      <c r="G11" s="2">
        <f>(E11/210-1)*100</f>
        <v>-0.06190476190476302</v>
      </c>
      <c r="H11">
        <f>210-E11</f>
        <v>0.12999999999999545</v>
      </c>
    </row>
    <row r="12" spans="2:8" ht="12.75">
      <c r="B12">
        <v>209.93</v>
      </c>
      <c r="C12">
        <v>0.04</v>
      </c>
      <c r="E12">
        <f>B12-C12</f>
        <v>209.89000000000001</v>
      </c>
      <c r="G12" s="2">
        <f>(E12/210-1)*100</f>
        <v>-0.0523809523809482</v>
      </c>
      <c r="H12">
        <f>210-E12</f>
        <v>0.10999999999998522</v>
      </c>
    </row>
    <row r="15" spans="2:19" ht="12.75">
      <c r="B15" t="s">
        <v>6</v>
      </c>
      <c r="C15" t="s">
        <v>3</v>
      </c>
      <c r="E15" t="s">
        <v>5</v>
      </c>
      <c r="G15" t="s">
        <v>9</v>
      </c>
      <c r="H15" t="s">
        <v>9</v>
      </c>
      <c r="J15" t="s">
        <v>14</v>
      </c>
      <c r="K15" t="s">
        <v>22</v>
      </c>
      <c r="M15" t="s">
        <v>6</v>
      </c>
      <c r="N15" t="s">
        <v>3</v>
      </c>
      <c r="P15" t="s">
        <v>5</v>
      </c>
      <c r="R15" s="3" t="s">
        <v>9</v>
      </c>
      <c r="S15" t="s">
        <v>9</v>
      </c>
    </row>
    <row r="16" spans="2:19" ht="12.75">
      <c r="B16" t="s">
        <v>0</v>
      </c>
      <c r="C16" t="s">
        <v>0</v>
      </c>
      <c r="E16" t="s">
        <v>0</v>
      </c>
      <c r="G16" t="s">
        <v>10</v>
      </c>
      <c r="H16" t="s">
        <v>0</v>
      </c>
      <c r="J16" t="s">
        <v>0</v>
      </c>
      <c r="M16" t="s">
        <v>0</v>
      </c>
      <c r="N16" t="s">
        <v>0</v>
      </c>
      <c r="P16" t="s">
        <v>0</v>
      </c>
      <c r="R16" s="3" t="s">
        <v>10</v>
      </c>
      <c r="S16" t="s">
        <v>0</v>
      </c>
    </row>
    <row r="17" spans="2:19" ht="12.75">
      <c r="B17">
        <v>678.2</v>
      </c>
      <c r="C17">
        <v>0.04</v>
      </c>
      <c r="E17">
        <f>B17-C17</f>
        <v>678.1600000000001</v>
      </c>
      <c r="G17" s="2">
        <f>(E17/680-1)*100</f>
        <v>-0.27058823529410025</v>
      </c>
      <c r="H17">
        <f>680-E17</f>
        <v>1.8399999999999181</v>
      </c>
      <c r="J17">
        <f>1.5+0.33</f>
        <v>1.83</v>
      </c>
      <c r="K17" t="s">
        <v>18</v>
      </c>
      <c r="L17" s="1" t="s">
        <v>15</v>
      </c>
      <c r="M17">
        <f>B17+J17</f>
        <v>680.0300000000001</v>
      </c>
      <c r="N17">
        <v>0.04</v>
      </c>
      <c r="P17">
        <f>M17-N17</f>
        <v>679.9900000000001</v>
      </c>
      <c r="R17" s="5">
        <f>(P17/680-1)*100</f>
        <v>-0.0014705882352750166</v>
      </c>
      <c r="S17">
        <f>680-P17</f>
        <v>0.009999999999877218</v>
      </c>
    </row>
    <row r="18" spans="2:19" ht="12.75">
      <c r="B18">
        <v>675.7</v>
      </c>
      <c r="C18">
        <v>0.04</v>
      </c>
      <c r="E18">
        <f>B18-C18</f>
        <v>675.6600000000001</v>
      </c>
      <c r="G18" s="2">
        <f>(E18/680-1)*100</f>
        <v>-0.6382352941176395</v>
      </c>
      <c r="H18">
        <f>680-E18</f>
        <v>4.339999999999918</v>
      </c>
      <c r="J18">
        <f>3.9+0.47</f>
        <v>4.37</v>
      </c>
      <c r="K18" t="s">
        <v>16</v>
      </c>
      <c r="L18" s="1" t="s">
        <v>15</v>
      </c>
      <c r="M18">
        <f aca="true" t="shared" si="0" ref="M18:M25">B18+J18</f>
        <v>680.07</v>
      </c>
      <c r="N18">
        <v>0.04</v>
      </c>
      <c r="P18">
        <f>M18-N18</f>
        <v>680.0300000000001</v>
      </c>
      <c r="R18" s="5">
        <f>(P18/680-1)*100</f>
        <v>0.004411764705891663</v>
      </c>
      <c r="S18">
        <f>680-P18</f>
        <v>-0.030000000000086402</v>
      </c>
    </row>
    <row r="19" spans="2:19" ht="12.75">
      <c r="B19">
        <v>677.1</v>
      </c>
      <c r="C19">
        <v>0.04</v>
      </c>
      <c r="E19">
        <f>B19-C19</f>
        <v>677.0600000000001</v>
      </c>
      <c r="G19" s="2">
        <f>(E19/680-1)*100</f>
        <v>-0.4323529411764615</v>
      </c>
      <c r="H19">
        <f>680-E19</f>
        <v>2.939999999999941</v>
      </c>
      <c r="J19">
        <f>3</f>
        <v>3</v>
      </c>
      <c r="K19" t="s">
        <v>19</v>
      </c>
      <c r="L19" s="1" t="s">
        <v>15</v>
      </c>
      <c r="M19">
        <f t="shared" si="0"/>
        <v>680.1</v>
      </c>
      <c r="N19">
        <v>0.04</v>
      </c>
      <c r="P19">
        <f>M19-N19</f>
        <v>680.0600000000001</v>
      </c>
      <c r="R19" s="5">
        <f>(P19/680-1)*100</f>
        <v>0.008823529411783326</v>
      </c>
      <c r="S19">
        <f>680-P19</f>
        <v>-0.06000000000005912</v>
      </c>
    </row>
    <row r="20" ht="12.75">
      <c r="R20" s="3"/>
    </row>
    <row r="21" spans="2:19" ht="12.75">
      <c r="B21" t="s">
        <v>7</v>
      </c>
      <c r="C21" t="s">
        <v>3</v>
      </c>
      <c r="E21" t="s">
        <v>5</v>
      </c>
      <c r="G21" t="s">
        <v>9</v>
      </c>
      <c r="H21" t="s">
        <v>9</v>
      </c>
      <c r="M21" t="s">
        <v>7</v>
      </c>
      <c r="N21" t="s">
        <v>3</v>
      </c>
      <c r="P21" t="s">
        <v>5</v>
      </c>
      <c r="R21" s="3" t="s">
        <v>9</v>
      </c>
      <c r="S21" t="s">
        <v>9</v>
      </c>
    </row>
    <row r="22" spans="2:19" ht="12.75">
      <c r="B22" t="s">
        <v>8</v>
      </c>
      <c r="C22" t="s">
        <v>0</v>
      </c>
      <c r="E22" t="s">
        <v>8</v>
      </c>
      <c r="G22" t="s">
        <v>10</v>
      </c>
      <c r="H22" t="s">
        <v>8</v>
      </c>
      <c r="J22" t="s">
        <v>8</v>
      </c>
      <c r="M22" t="s">
        <v>8</v>
      </c>
      <c r="N22" t="s">
        <v>0</v>
      </c>
      <c r="P22" t="s">
        <v>8</v>
      </c>
      <c r="R22" s="3" t="s">
        <v>10</v>
      </c>
      <c r="S22" t="s">
        <v>8</v>
      </c>
    </row>
    <row r="23" spans="2:19" ht="12.75">
      <c r="B23">
        <v>468.15</v>
      </c>
      <c r="C23">
        <v>0.04</v>
      </c>
      <c r="E23">
        <f>B23</f>
        <v>468.15</v>
      </c>
      <c r="G23" s="2">
        <f>(E23/470-1)*100</f>
        <v>-0.39361702127660436</v>
      </c>
      <c r="H23">
        <f>470-E23</f>
        <v>1.8500000000000227</v>
      </c>
      <c r="J23">
        <v>1.8</v>
      </c>
      <c r="K23" t="s">
        <v>20</v>
      </c>
      <c r="L23" s="1" t="s">
        <v>15</v>
      </c>
      <c r="M23">
        <f t="shared" si="0"/>
        <v>469.95</v>
      </c>
      <c r="N23">
        <v>0.04</v>
      </c>
      <c r="P23">
        <f>M23</f>
        <v>469.95</v>
      </c>
      <c r="R23" s="5">
        <f>(P23/470-1)*100</f>
        <v>-0.01063829787234516</v>
      </c>
      <c r="S23">
        <f>470-P23</f>
        <v>0.05000000000001137</v>
      </c>
    </row>
    <row r="24" spans="2:19" ht="12.75">
      <c r="B24">
        <v>468.55</v>
      </c>
      <c r="C24">
        <v>0.04</v>
      </c>
      <c r="E24">
        <f>B24</f>
        <v>468.55</v>
      </c>
      <c r="G24" s="2">
        <f>(E24/470-1)*100</f>
        <v>-0.3085106382978653</v>
      </c>
      <c r="H24">
        <f>470-E24</f>
        <v>1.4499999999999886</v>
      </c>
      <c r="I24" s="4"/>
      <c r="J24">
        <f>1+0.39</f>
        <v>1.3900000000000001</v>
      </c>
      <c r="K24" t="s">
        <v>17</v>
      </c>
      <c r="L24" s="1" t="s">
        <v>15</v>
      </c>
      <c r="M24">
        <f t="shared" si="0"/>
        <v>469.94</v>
      </c>
      <c r="N24">
        <v>0.04</v>
      </c>
      <c r="P24">
        <f>M24</f>
        <v>469.94</v>
      </c>
      <c r="R24" s="5">
        <f>(P24/470-1)*100</f>
        <v>-0.012765957446814191</v>
      </c>
      <c r="S24">
        <f>470-P24</f>
        <v>0.060000000000002274</v>
      </c>
    </row>
    <row r="25" spans="2:19" ht="12.75">
      <c r="B25">
        <v>468.76</v>
      </c>
      <c r="C25">
        <v>0.04</v>
      </c>
      <c r="E25">
        <f>B25</f>
        <v>468.76</v>
      </c>
      <c r="G25" s="2">
        <f>(E25/470-1)*100</f>
        <v>-0.26382978723404893</v>
      </c>
      <c r="H25">
        <f>470-E25</f>
        <v>1.240000000000009</v>
      </c>
      <c r="J25">
        <v>1.2</v>
      </c>
      <c r="K25" t="s">
        <v>21</v>
      </c>
      <c r="L25" s="1" t="s">
        <v>15</v>
      </c>
      <c r="M25">
        <f t="shared" si="0"/>
        <v>469.96</v>
      </c>
      <c r="N25">
        <v>0.04</v>
      </c>
      <c r="P25">
        <f>M25</f>
        <v>469.96</v>
      </c>
      <c r="R25" s="5">
        <f>(P25/470-1)*100</f>
        <v>-0.008510638297876127</v>
      </c>
      <c r="S25">
        <f>470-P25</f>
        <v>0.040000000000020464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2016-07-15T15:57:22Z</dcterms:created>
  <dcterms:modified xsi:type="dcterms:W3CDTF">2016-07-15T19:20:38Z</dcterms:modified>
  <cp:category/>
  <cp:version/>
  <cp:contentType/>
  <cp:contentStatus/>
</cp:coreProperties>
</file>