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45" activeTab="0"/>
  </bookViews>
  <sheets>
    <sheet name="Blatt1" sheetId="1" r:id="rId1"/>
    <sheet name="Blatt2" sheetId="2" r:id="rId2"/>
    <sheet name="Blatt3" sheetId="3" r:id="rId3"/>
  </sheets>
  <definedNames>
    <definedName name="SHEET_TITLE" localSheetId="0">"Blatt1"</definedName>
    <definedName name="SHEET_TITLE" localSheetId="1">"Blatt2"</definedName>
    <definedName name="SHEET_TITLE" localSheetId="2">"Blatt3"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<sst xmlns="http://schemas.openxmlformats.org/spreadsheetml/2006/main" count="20" uniqueCount="17">
  <si>
    <t>Trägheitsmoment</t>
  </si>
  <si>
    <t>rel alpha</t>
  </si>
  <si>
    <t>alpha</t>
  </si>
  <si>
    <t>omega</t>
  </si>
  <si>
    <t>t</t>
  </si>
  <si>
    <t xml:space="preserve">dt </t>
  </si>
  <si>
    <t>phi</t>
  </si>
  <si>
    <t>U/min</t>
  </si>
  <si>
    <t>Rotor</t>
  </si>
  <si>
    <t>gcm²</t>
  </si>
  <si>
    <t>CD</t>
  </si>
  <si>
    <t>Gesamt</t>
  </si>
  <si>
    <t>Schrittwinkel</t>
  </si>
  <si>
    <t>Grad</t>
  </si>
  <si>
    <t>I</t>
  </si>
  <si>
    <t>M</t>
  </si>
  <si>
    <t>dPhi</t>
  </si>
</sst>
</file>

<file path=xl/styles.xml><?xml version="1.0" encoding="utf-8"?>
<styleSheet xmlns="http://schemas.openxmlformats.org/spreadsheetml/2006/main">
  <numFmts count="12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0.000"/>
    <numFmt numFmtId="51" formatCode="##0.000E+00"/>
    <numFmt numFmtId="52" formatCode="##0.00E+00"/>
    <numFmt numFmtId="53" formatCode="0.000000"/>
  </numFmts>
  <fonts count="1">
    <font>
      <sz val="10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51" fontId="0" fillId="0" borderId="0" xfId="0" applyNumberFormat="1" applyFont="1" applyFill="1" applyBorder="1" applyAlignment="1" applyProtection="1">
      <alignment/>
      <protection/>
    </xf>
    <xf numFmtId="50" fontId="0" fillId="0" borderId="0" xfId="0" applyNumberFormat="1" applyFont="1" applyFill="1" applyBorder="1" applyAlignment="1" applyProtection="1">
      <alignment/>
      <protection/>
    </xf>
    <xf numFmtId="52" fontId="0" fillId="0" borderId="0" xfId="0" applyNumberFormat="1" applyFont="1" applyFill="1" applyBorder="1" applyAlignment="1" applyProtection="1">
      <alignment/>
      <protection/>
    </xf>
    <xf numFmtId="53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zoomScaleSheetLayoutView="1" workbookViewId="0" topLeftCell="A1">
      <selection activeCell="A6" sqref="A6:IV6"/>
    </sheetView>
  </sheetViews>
  <sheetFormatPr defaultColWidth="9.00390625" defaultRowHeight="12.75"/>
  <cols>
    <col min="1" max="1" width="9.125" style="3" customWidth="1"/>
    <col min="2" max="2" width="11.25390625" style="3" customWidth="1"/>
    <col min="3" max="3" width="9.875" style="3" customWidth="1"/>
    <col min="4" max="4" width="11.25390625" style="3" bestFit="1" customWidth="1"/>
    <col min="5" max="5" width="10.00390625" style="3" customWidth="1"/>
    <col min="6" max="6" width="8.25390625" style="5" bestFit="1" customWidth="1"/>
    <col min="7" max="7" width="11.875" style="3" bestFit="1" customWidth="1"/>
    <col min="8" max="10" width="9.125" style="3" customWidth="1"/>
  </cols>
  <sheetData>
    <row r="1" ht="12.75">
      <c r="C1" s="3" t="s">
        <v>0</v>
      </c>
    </row>
    <row r="2" spans="2:4" ht="12.75">
      <c r="B2" s="3" t="s">
        <v>8</v>
      </c>
      <c r="C2" s="3">
        <v>20</v>
      </c>
      <c r="D2" s="3" t="s">
        <v>9</v>
      </c>
    </row>
    <row r="3" spans="2:4" ht="12.75">
      <c r="B3" s="3" t="s">
        <v>10</v>
      </c>
      <c r="C3" s="3">
        <v>291</v>
      </c>
      <c r="D3" s="3" t="s">
        <v>9</v>
      </c>
    </row>
    <row r="4" spans="2:4" ht="12.75">
      <c r="B4" s="3" t="s">
        <v>11</v>
      </c>
      <c r="C4" s="3">
        <f>C3+C2</f>
        <v>311</v>
      </c>
      <c r="D4" s="3" t="s">
        <v>9</v>
      </c>
    </row>
    <row r="5" spans="2:4" ht="12.75">
      <c r="B5" s="3" t="s">
        <v>12</v>
      </c>
      <c r="C5" s="3">
        <v>1.8</v>
      </c>
      <c r="D5" s="3" t="s">
        <v>13</v>
      </c>
    </row>
    <row r="7" spans="2:7" ht="12.75">
      <c r="B7" s="3" t="s">
        <v>14</v>
      </c>
      <c r="C7" s="3" t="s">
        <v>15</v>
      </c>
      <c r="D7" s="3" t="s">
        <v>2</v>
      </c>
      <c r="G7" s="3" t="s">
        <v>16</v>
      </c>
    </row>
    <row r="8" spans="1:7" ht="12.75">
      <c r="A8" s="2"/>
      <c r="B8" s="2">
        <f>C4/1000/100/100</f>
        <v>3.11E-05</v>
      </c>
      <c r="C8" s="3">
        <v>0.14</v>
      </c>
      <c r="D8" s="3">
        <f>C8/B8</f>
        <v>4501.607717041801</v>
      </c>
      <c r="G8" s="3">
        <f>C5*PI()/180</f>
        <v>0.031415926535897934</v>
      </c>
    </row>
    <row r="9" spans="1:10" ht="12.75">
      <c r="A9" s="1"/>
      <c r="B9" s="3" t="s">
        <v>1</v>
      </c>
      <c r="C9" s="1" t="s">
        <v>2</v>
      </c>
      <c r="D9" s="3" t="s">
        <v>3</v>
      </c>
      <c r="F9" s="5" t="s">
        <v>4</v>
      </c>
      <c r="G9" s="3" t="s">
        <v>5</v>
      </c>
      <c r="H9" s="3" t="s">
        <v>6</v>
      </c>
      <c r="I9" s="1"/>
      <c r="J9" s="3" t="s">
        <v>7</v>
      </c>
    </row>
    <row r="10" spans="1:10" ht="12.75">
      <c r="A10" s="1">
        <v>0</v>
      </c>
      <c r="B10" s="3">
        <v>1</v>
      </c>
      <c r="C10" s="3">
        <f>$B10*$D$8</f>
        <v>4501.607717041801</v>
      </c>
      <c r="D10" s="3">
        <f>$D$8*$F10</f>
        <v>0</v>
      </c>
      <c r="E10" s="3">
        <f>IF($C10=0,1,$D10/$C10)</f>
        <v>0</v>
      </c>
      <c r="F10" s="5">
        <v>0</v>
      </c>
      <c r="G10" s="4">
        <f>IF($C10&lt;&gt;0,IF($C10&gt;0,-$E10+SQRT(E10*E10+2*$G$8/C10),-$E10-SQRT(E10*E10+2*$G$8/C10)),$G$8/$D$60)</f>
        <v>0.003735993490485354</v>
      </c>
      <c r="H10" s="3">
        <f>$A10*C$5</f>
        <v>0</v>
      </c>
      <c r="I10" s="1"/>
      <c r="J10" s="3">
        <f>$D10/(2*PI())*60</f>
        <v>0</v>
      </c>
    </row>
    <row r="11" spans="1:10" ht="12.75">
      <c r="A11" s="1">
        <v>1</v>
      </c>
      <c r="B11" s="3">
        <v>1</v>
      </c>
      <c r="C11" s="3">
        <f>$B11*$D$8</f>
        <v>4501.607717041801</v>
      </c>
      <c r="D11" s="3">
        <f>$D10+$C10*$G10</f>
        <v>16.817977127586804</v>
      </c>
      <c r="E11" s="3">
        <f>IF($C11=0,1,$D11/$C11)</f>
        <v>0.003735993490485354</v>
      </c>
      <c r="F11" s="5">
        <f>$F10+$G10</f>
        <v>0.003735993490485354</v>
      </c>
      <c r="G11" s="4">
        <f>IF($C11&lt;&gt;0,IF($C11&gt;0,-$E11+SQRT(E11*E11+2*$G$8/C11),-$E11-SQRT(E11*E11+2*$G$8/C11)),$G$8/$D$60)</f>
        <v>0.0015474991726966325</v>
      </c>
      <c r="H11" s="3">
        <f>$A11*C$5</f>
        <v>1.8</v>
      </c>
      <c r="I11" s="1"/>
      <c r="J11" s="3">
        <f>$D11/(2*PI())*60</f>
        <v>160.59985155971253</v>
      </c>
    </row>
    <row r="12" spans="1:10" ht="12.75">
      <c r="A12" s="1">
        <v>2</v>
      </c>
      <c r="B12" s="3">
        <v>1</v>
      </c>
      <c r="C12" s="3">
        <f>$B12*$D$8</f>
        <v>4501.607717041801</v>
      </c>
      <c r="D12" s="3">
        <f>$D11+$C11*$G11</f>
        <v>23.784211345513768</v>
      </c>
      <c r="E12" s="3">
        <f>IF($C12=0,1,$D12/$C12)</f>
        <v>0.005283492663181987</v>
      </c>
      <c r="F12" s="5">
        <f>$F11+$G11</f>
        <v>0.005283492663181987</v>
      </c>
      <c r="G12" s="4">
        <f>IF($C12&lt;&gt;0,IF($C12&gt;0,-$E12+SQRT(E12*E12+2*$G$8/C12),-$E12-SQRT(E12*E12+2*$G$8/C12)),$G$8/$D$60)</f>
        <v>0.0011874378790852399</v>
      </c>
      <c r="H12" s="3">
        <f>$A12*C$5</f>
        <v>3.6</v>
      </c>
      <c r="I12" s="1"/>
      <c r="J12" s="3">
        <f>$D12/(2*PI())*60</f>
        <v>227.1224881908513</v>
      </c>
    </row>
    <row r="13" spans="1:10" ht="12.75">
      <c r="A13" s="1">
        <v>3</v>
      </c>
      <c r="B13" s="3">
        <v>1</v>
      </c>
      <c r="C13" s="3">
        <f>$B13*$D$8</f>
        <v>4501.607717041801</v>
      </c>
      <c r="D13" s="3">
        <f>$D12+$C12*$G12</f>
        <v>29.12959086551163</v>
      </c>
      <c r="E13" s="3">
        <f>IF($C13=0,1,$D13/$C13)</f>
        <v>0.006470930542267226</v>
      </c>
      <c r="F13" s="5">
        <f>$F12+$G12</f>
        <v>0.0064709305422672265</v>
      </c>
      <c r="G13" s="4">
        <f>IF($C13&lt;&gt;0,IF($C13&gt;0,-$E13+SQRT(E13*E13+2*$G$8/C13),-$E13-SQRT(E13*E13+2*$G$8/C13)),$G$8/$D$60)</f>
        <v>0.0010010564387034826</v>
      </c>
      <c r="H13" s="3">
        <f>$A13*C$5</f>
        <v>5.4</v>
      </c>
      <c r="I13" s="1"/>
      <c r="J13" s="3">
        <f>$D13/(2*PI())*60</f>
        <v>278.16710258944187</v>
      </c>
    </row>
    <row r="14" spans="1:10" ht="12.75">
      <c r="A14" s="1">
        <v>4</v>
      </c>
      <c r="B14" s="3">
        <v>1</v>
      </c>
      <c r="C14" s="3">
        <f>$B14*$D$8</f>
        <v>4501.607717041801</v>
      </c>
      <c r="D14" s="3">
        <f>$D13+$C13*$G13</f>
        <v>33.63595425517361</v>
      </c>
      <c r="E14" s="3">
        <f>IF($C14=0,1,$D14/$C14)</f>
        <v>0.007471986980970708</v>
      </c>
      <c r="F14" s="5">
        <f>$F13+$G13</f>
        <v>0.007471986980970709</v>
      </c>
      <c r="G14" s="4">
        <f>IF($C14&lt;&gt;0,IF($C14&gt;0,-$E14+SQRT(E14*E14+2*$G$8/C14),-$E14-SQRT(E14*E14+2*$G$8/C14)),$G$8/$D$60)</f>
        <v>0.0008819484272512565</v>
      </c>
      <c r="H14" s="3">
        <f>$A14*C$5</f>
        <v>7.2</v>
      </c>
      <c r="I14" s="1"/>
      <c r="J14" s="3">
        <f>$D14/(2*PI())*60</f>
        <v>321.19970311942507</v>
      </c>
    </row>
    <row r="15" spans="1:10" ht="12.75">
      <c r="A15" s="1">
        <v>5</v>
      </c>
      <c r="B15" s="3">
        <v>1</v>
      </c>
      <c r="C15" s="3">
        <f>$B15*$D$8</f>
        <v>4501.607717041801</v>
      </c>
      <c r="D15" s="3">
        <f>$D14+$C14*$G14</f>
        <v>37.60614010132075</v>
      </c>
      <c r="E15" s="3">
        <f>IF($C15=0,1,$D15/$C15)</f>
        <v>0.008353935408221965</v>
      </c>
      <c r="F15" s="5">
        <f>$F14+$G14</f>
        <v>0.008353935408221966</v>
      </c>
      <c r="G15" s="4">
        <f>IF($C15&lt;&gt;0,IF($C15&gt;0,-$E15+SQRT(E15*E15+2*$G$8/C15),-$E15-SQRT(E15*E15+2*$G$8/C15)),$G$8/$D$60)</f>
        <v>0.0007973423258266325</v>
      </c>
      <c r="H15" s="3">
        <f>$A15*C$5</f>
        <v>9</v>
      </c>
      <c r="I15" s="1"/>
      <c r="J15" s="3">
        <f>$D15/(2*PI())*60</f>
        <v>359.1121852638928</v>
      </c>
    </row>
    <row r="16" spans="1:10" ht="12.75">
      <c r="A16" s="1">
        <v>6</v>
      </c>
      <c r="B16" s="3">
        <v>1</v>
      </c>
      <c r="C16" s="3">
        <f>$B16*$D$8</f>
        <v>4501.607717041801</v>
      </c>
      <c r="D16" s="3">
        <f>$D15+$C15*$G15</f>
        <v>41.195462468385976</v>
      </c>
      <c r="E16" s="3">
        <f>IF($C16=0,1,$D16/$C16)</f>
        <v>0.009151277734048597</v>
      </c>
      <c r="F16" s="5">
        <f>$F15+$G15</f>
        <v>0.009151277734048599</v>
      </c>
      <c r="G16" s="4">
        <f>IF($C16&lt;&gt;0,IF($C16&gt;0,-$E16+SQRT(E16*E16+2*$G$8/C16),-$E16-SQRT(E16*E16+2*$G$8/C16)),$G$8/$D$60)</f>
        <v>0.000733231941531803</v>
      </c>
      <c r="H16" s="3">
        <f>$A16*C$5</f>
        <v>10.8</v>
      </c>
      <c r="I16" s="1"/>
      <c r="J16" s="3">
        <f>$D16/(2*PI())*60</f>
        <v>393.3876890880168</v>
      </c>
    </row>
    <row r="17" spans="1:10" ht="12.75">
      <c r="A17" s="1">
        <v>7</v>
      </c>
      <c r="B17" s="3">
        <v>1</v>
      </c>
      <c r="C17" s="3">
        <f>$B17*$D$8</f>
        <v>4501.607717041801</v>
      </c>
      <c r="D17" s="3">
        <f>$D16+$C16*$G16</f>
        <v>44.49618503476708</v>
      </c>
      <c r="E17" s="3">
        <f>IF($C17=0,1,$D17/$C17)</f>
        <v>0.0098845096755804</v>
      </c>
      <c r="F17" s="5">
        <f>$F16+$G16</f>
        <v>0.009884509675580402</v>
      </c>
      <c r="G17" s="4">
        <f>IF($C17&lt;&gt;0,IF($C17&gt;0,-$E17+SQRT(E17*E17+2*$G$8/C17),-$E17-SQRT(E17*E17+2*$G$8/C17)),$G$8/$D$60)</f>
        <v>0.0006824756507835712</v>
      </c>
      <c r="H17" s="3">
        <f>$A17*C$5</f>
        <v>12.6</v>
      </c>
      <c r="I17" s="1"/>
      <c r="J17" s="3">
        <f>$D17/(2*PI())*60</f>
        <v>424.907267820888</v>
      </c>
    </row>
    <row r="18" spans="1:10" ht="12.75">
      <c r="A18" s="1">
        <v>8</v>
      </c>
      <c r="B18" s="3">
        <v>1</v>
      </c>
      <c r="C18" s="3">
        <f>$B18*$D$8</f>
        <v>4501.607717041801</v>
      </c>
      <c r="D18" s="3">
        <f>$D17+$C17*$G17</f>
        <v>47.56842269102753</v>
      </c>
      <c r="E18" s="3">
        <f>IF($C18=0,1,$D18/$C18)</f>
        <v>0.010566985326363972</v>
      </c>
      <c r="F18" s="5">
        <f>$F17+$G17</f>
        <v>0.010566985326363973</v>
      </c>
      <c r="G18" s="4">
        <f>IF($C18&lt;&gt;0,IF($C18&gt;0,-$E18+SQRT(E18*E18+2*$G$8/C18),-$E18-SQRT(E18*E18+2*$G$8/C18)),$G$8/$D$60)</f>
        <v>0.0006409951450920895</v>
      </c>
      <c r="H18" s="3">
        <f>$A18*C$5</f>
        <v>14.4</v>
      </c>
      <c r="I18" s="1"/>
      <c r="J18" s="3">
        <f>$D18/(2*PI())*60</f>
        <v>454.24497638170254</v>
      </c>
    </row>
    <row r="19" spans="1:10" ht="12.75">
      <c r="A19" s="1">
        <v>9</v>
      </c>
      <c r="B19" s="3">
        <v>1</v>
      </c>
      <c r="C19" s="3">
        <f>$B19*$D$8</f>
        <v>4501.607717041801</v>
      </c>
      <c r="D19" s="3">
        <f>$D18+$C18*$G18</f>
        <v>50.45393138276041</v>
      </c>
      <c r="E19" s="3">
        <f>IF($C19=0,1,$D19/$C19)</f>
        <v>0.011207980471456061</v>
      </c>
      <c r="F19" s="5">
        <f>$F18+$G18</f>
        <v>0.011207980471456063</v>
      </c>
      <c r="G19" s="4">
        <f>IF($C19&lt;&gt;0,IF($C19&gt;0,-$E19+SQRT(E19*E19+2*$G$8/C19),-$E19-SQRT(E19*E19+2*$G$8/C19)),$G$8/$D$60)</f>
        <v>0.0006062682820402593</v>
      </c>
      <c r="H19" s="3">
        <f>$A19*C$5</f>
        <v>16.2</v>
      </c>
      <c r="I19" s="1"/>
      <c r="J19" s="3">
        <f>$D19/(2*PI())*60</f>
        <v>481.79955467913754</v>
      </c>
    </row>
    <row r="20" spans="1:10" ht="12.75">
      <c r="A20" s="1">
        <v>10</v>
      </c>
      <c r="B20" s="3">
        <v>1</v>
      </c>
      <c r="C20" s="3">
        <f>$B20*$D$8</f>
        <v>4501.607717041801</v>
      </c>
      <c r="D20" s="3">
        <f>$D19+$C19*$G19</f>
        <v>53.18311335979052</v>
      </c>
      <c r="E20" s="3">
        <f>IF($C20=0,1,$D20/$C20)</f>
        <v>0.01181424875349632</v>
      </c>
      <c r="F20" s="5">
        <f>$F19+$G19</f>
        <v>0.011814248753496322</v>
      </c>
      <c r="G20" s="4">
        <f>IF($C20&lt;&gt;0,IF($C20&gt;0,-$E20+SQRT(E20*E20+2*$G$8/C20),-$E20-SQRT(E20*E20+2*$G$8/C20)),$G$8/$D$60)</f>
        <v>0.0005766398736538041</v>
      </c>
      <c r="H20" s="3">
        <f>$A20*C$5</f>
        <v>18</v>
      </c>
      <c r="I20" s="1"/>
      <c r="J20" s="3">
        <f>$D20/(2*PI())*60</f>
        <v>507.8613228136367</v>
      </c>
    </row>
    <row r="21" spans="1:10" ht="12.75">
      <c r="A21" s="1">
        <v>11</v>
      </c>
      <c r="B21" s="3">
        <v>1</v>
      </c>
      <c r="C21" s="3">
        <f>$B21*$D$8</f>
        <v>4501.607717041801</v>
      </c>
      <c r="D21" s="3">
        <f>$D20+$C20*$G20</f>
        <v>55.778919864984495</v>
      </c>
      <c r="E21" s="3">
        <f>IF($C21=0,1,$D21/$C21)</f>
        <v>0.012390888627150126</v>
      </c>
      <c r="F21" s="5">
        <f>$F20+$G20</f>
        <v>0.012390888627150126</v>
      </c>
      <c r="G21" s="4">
        <f>IF($C21&lt;&gt;0,IF($C21&gt;0,-$E21+SQRT(E21*E21+2*$G$8/C21),-$E21-SQRT(E21*E21+2*$G$8/C21)),$G$8/$D$60)</f>
        <v>0.0005509724573843269</v>
      </c>
      <c r="H21" s="3">
        <f>$A21*C$5</f>
        <v>19.8</v>
      </c>
      <c r="I21" s="1"/>
      <c r="J21" s="3">
        <f>$D21/(2*PI())*60</f>
        <v>532.6494490103399</v>
      </c>
    </row>
    <row r="22" spans="1:10" ht="12.75">
      <c r="A22" s="1">
        <v>12</v>
      </c>
      <c r="B22" s="3">
        <v>1</v>
      </c>
      <c r="C22" s="3">
        <f>$B22*$D$8</f>
        <v>4501.607717041801</v>
      </c>
      <c r="D22" s="3">
        <f>$D21+$C21*$G21</f>
        <v>58.25918173102327</v>
      </c>
      <c r="E22" s="3">
        <f>IF($C22=0,1,$D22/$C22)</f>
        <v>0.012941861084534453</v>
      </c>
      <c r="F22" s="5">
        <f>$F21+$G21</f>
        <v>0.012941861084534453</v>
      </c>
      <c r="G22" s="4">
        <f>IF($C22&lt;&gt;0,IF($C22&gt;0,-$E22+SQRT(E22*E22+2*$G$8/C22),-$E22-SQRT(E22*E22+2*$G$8/C22)),$G$8/$D$60)</f>
        <v>0.000528455010210177</v>
      </c>
      <c r="H22" s="3">
        <f>$A22*C$5</f>
        <v>21.6</v>
      </c>
      <c r="I22" s="1"/>
      <c r="J22" s="3">
        <f>$D22/(2*PI())*60</f>
        <v>556.3342051788838</v>
      </c>
    </row>
    <row r="23" spans="1:10" ht="12.75">
      <c r="A23" s="1">
        <v>13</v>
      </c>
      <c r="B23" s="3">
        <v>1</v>
      </c>
      <c r="C23" s="3">
        <f>$B23*$D$8</f>
        <v>4501.607717041801</v>
      </c>
      <c r="D23" s="3">
        <f>$D22+$C22*$G22</f>
        <v>60.638078883094806</v>
      </c>
      <c r="E23" s="3">
        <f>IF($C23=0,1,$D23/$C23)</f>
        <v>0.01347031609474463</v>
      </c>
      <c r="F23" s="5">
        <f>$F22+$G22</f>
        <v>0.01347031609474463</v>
      </c>
      <c r="G23" s="4">
        <f>IF($C23&lt;&gt;0,IF($C23&gt;0,-$E23+SQRT(E23*E23+2*$G$8/C23),-$E23-SQRT(E23*E23+2*$G$8/C23)),$G$8/$D$60)</f>
        <v>0.0005084915458692559</v>
      </c>
      <c r="H23" s="3">
        <f>$A23*C$5</f>
        <v>23.400000000000002</v>
      </c>
      <c r="I23" s="1"/>
      <c r="J23" s="3">
        <f>$D23/(2*PI())*60</f>
        <v>579.0509996304489</v>
      </c>
    </row>
    <row r="24" spans="1:10" ht="12.75">
      <c r="A24" s="1">
        <v>14</v>
      </c>
      <c r="B24" s="3">
        <v>1</v>
      </c>
      <c r="C24" s="3">
        <f>$B24*$D$8</f>
        <v>4501.607717041801</v>
      </c>
      <c r="D24" s="3">
        <f>$D23+$C23*$G23</f>
        <v>62.927108350030366</v>
      </c>
      <c r="E24" s="3">
        <f>IF($C24=0,1,$D24/$C24)</f>
        <v>0.013978807640613888</v>
      </c>
      <c r="F24" s="5">
        <f>$F23+$G23</f>
        <v>0.013978807640613886</v>
      </c>
      <c r="G24" s="4">
        <f>IF($C24&lt;&gt;0,IF($C24&gt;0,-$E24+SQRT(E24*E24+2*$G$8/C24),-$E24-SQRT(E24*E24+2*$G$8/C24)),$G$8/$D$60)</f>
        <v>0.000490632929575208</v>
      </c>
      <c r="H24" s="3">
        <f>$A24*C$5</f>
        <v>25.2</v>
      </c>
      <c r="I24" s="1"/>
      <c r="J24" s="3">
        <f>$D24/(2*PI())*60</f>
        <v>600.9096209031969</v>
      </c>
    </row>
    <row r="25" spans="1:10" ht="12.75">
      <c r="A25" s="1">
        <v>15</v>
      </c>
      <c r="B25" s="3">
        <v>1</v>
      </c>
      <c r="C25" s="3">
        <f>$B25*$D$8</f>
        <v>4501.607717041801</v>
      </c>
      <c r="D25" s="3">
        <f>$D24+$C24*$G24</f>
        <v>65.13574533204095</v>
      </c>
      <c r="E25" s="3">
        <f>IF($C25=0,1,$D25/$C25)</f>
        <v>0.014469440570189096</v>
      </c>
      <c r="F25" s="5">
        <f>$F24+$G24</f>
        <v>0.014469440570189094</v>
      </c>
      <c r="G25" s="4">
        <f>IF($C25&lt;&gt;0,IF($C25&gt;0,-$E25+SQRT(E25*E25+2*$G$8/C25),-$E25-SQRT(E25*E25+2*$G$8/C25)),$G$8/$D$60)</f>
        <v>0.0004745333917523225</v>
      </c>
      <c r="H25" s="3">
        <f>$A25*C$5</f>
        <v>27</v>
      </c>
      <c r="I25" s="1"/>
      <c r="J25" s="3">
        <f>$D25/(2*PI())*60</f>
        <v>622.0005504941499</v>
      </c>
    </row>
    <row r="26" spans="1:10" ht="12.75">
      <c r="A26" s="1">
        <v>16</v>
      </c>
      <c r="B26" s="3">
        <v>1</v>
      </c>
      <c r="C26" s="3">
        <f>$B26*$D$8</f>
        <v>4501.607717041801</v>
      </c>
      <c r="D26" s="3">
        <f>$D25+$C25*$G25</f>
        <v>67.27190851034723</v>
      </c>
      <c r="E26" s="3">
        <f>IF($C26=0,1,$D26/$C26)</f>
        <v>0.014943973961941418</v>
      </c>
      <c r="F26" s="5">
        <f>$F25+$G25</f>
        <v>0.014943973961941416</v>
      </c>
      <c r="G26" s="4">
        <f>IF($C26&lt;&gt;0,IF($C26&gt;0,-$E26+SQRT(E26*E26+2*$G$8/C26),-$E26-SQRT(E26*E26+2*$G$8/C26)),$G$8/$D$60)</f>
        <v>0.0004599218159497074</v>
      </c>
      <c r="H26" s="3">
        <f>$A26*C$5</f>
        <v>28.8</v>
      </c>
      <c r="I26" s="1"/>
      <c r="J26" s="3">
        <f>$D26/(2*PI())*60</f>
        <v>642.3994062388502</v>
      </c>
    </row>
    <row r="27" spans="1:10" ht="12.75">
      <c r="A27" s="1">
        <v>17</v>
      </c>
      <c r="B27" s="3">
        <v>1</v>
      </c>
      <c r="C27" s="3">
        <f>$B27*$D$8</f>
        <v>4501.607717041801</v>
      </c>
      <c r="D27" s="3">
        <f>$D26+$C26*$G26</f>
        <v>69.34229610626231</v>
      </c>
      <c r="E27" s="3">
        <f>IF($C27=0,1,$D27/$C27)</f>
        <v>0.015403895777891126</v>
      </c>
      <c r="F27" s="5">
        <f>$F26+$G26</f>
        <v>0.015403895777891124</v>
      </c>
      <c r="G27" s="4">
        <f>IF($C27&lt;&gt;0,IF($C27&gt;0,-$E27+SQRT(E27*E27+2*$G$8/C27),-$E27-SQRT(E27*E27+2*$G$8/C27)),$G$8/$D$60)</f>
        <v>0.0004465822116548387</v>
      </c>
      <c r="H27" s="3">
        <f>$A27*C$5</f>
        <v>30.6</v>
      </c>
      <c r="I27" s="1"/>
      <c r="J27" s="3">
        <f>$D27/(2*PI())*60</f>
        <v>662.170151439212</v>
      </c>
    </row>
    <row r="28" spans="1:10" ht="12.75">
      <c r="A28" s="1">
        <v>18</v>
      </c>
      <c r="B28" s="3">
        <v>1</v>
      </c>
      <c r="C28" s="3">
        <f>$B28*$D$8</f>
        <v>4501.607717041801</v>
      </c>
      <c r="D28" s="3">
        <f>$D27+$C27*$G27</f>
        <v>71.35263403654133</v>
      </c>
      <c r="E28" s="3">
        <f>IF($C28=0,1,$D28/$C28)</f>
        <v>0.015850477989545964</v>
      </c>
      <c r="F28" s="5">
        <f>$F27+$G27</f>
        <v>0.01585047798954596</v>
      </c>
      <c r="G28" s="4">
        <f>IF($C28&lt;&gt;0,IF($C28&gt;0,-$E28+SQRT(E28*E28+2*$G$8/C28),-$E28-SQRT(E28*E28+2*$G$8/C28)),$G$8/$D$60)</f>
        <v>0.0004343400892054851</v>
      </c>
      <c r="H28" s="3">
        <f>$A28*C$5</f>
        <v>32.4</v>
      </c>
      <c r="I28" s="1"/>
      <c r="J28" s="3">
        <f>$D28/(2*PI())*60</f>
        <v>681.3674645725542</v>
      </c>
    </row>
    <row r="29" spans="1:10" ht="12.75">
      <c r="A29" s="1">
        <v>19</v>
      </c>
      <c r="B29" s="3">
        <v>1</v>
      </c>
      <c r="C29" s="3">
        <f>$B29*$D$8</f>
        <v>4501.607717041801</v>
      </c>
      <c r="D29" s="3">
        <f>$D28+$C28*$G28</f>
        <v>73.30786273392937</v>
      </c>
      <c r="E29" s="3">
        <f>IF($C29=0,1,$D29/$C29)</f>
        <v>0.01628481807875145</v>
      </c>
      <c r="F29" s="5">
        <f>$F28+$G28</f>
        <v>0.016284818078751446</v>
      </c>
      <c r="G29" s="4">
        <f>IF($C29&lt;&gt;0,IF($C29&gt;0,-$E29+SQRT(E29*E29+2*$G$8/C29),-$E29-SQRT(E29*E29+2*$G$8/C29)),$G$8/$D$60)</f>
        <v>0.0004230527376924871</v>
      </c>
      <c r="H29" s="3">
        <f>$A29*C$5</f>
        <v>34.2</v>
      </c>
      <c r="I29" s="1"/>
      <c r="J29" s="3">
        <f>$D29/(2*PI())*60</f>
        <v>700.0385232964202</v>
      </c>
    </row>
    <row r="30" spans="1:10" ht="12.75">
      <c r="A30" s="1">
        <v>20</v>
      </c>
      <c r="B30" s="3">
        <v>1</v>
      </c>
      <c r="C30" s="3">
        <f>$B30*$D$8</f>
        <v>4501.607717041801</v>
      </c>
      <c r="D30" s="3">
        <f>$D29+$C29*$G29</f>
        <v>75.21228020264152</v>
      </c>
      <c r="E30" s="3">
        <f>IF($C30=0,1,$D30/$C30)</f>
        <v>0.016707870816443936</v>
      </c>
      <c r="F30" s="5">
        <f>$F29+$G29</f>
        <v>0.016707870816443933</v>
      </c>
      <c r="G30" s="4">
        <f>IF($C30&lt;&gt;0,IF($C30&gt;0,-$E30+SQRT(E30*E30+2*$G$8/C30),-$E30-SQRT(E30*E30+2*$G$8/C30)),$G$8/$D$60)</f>
        <v>0.0004126021495674849</v>
      </c>
      <c r="H30" s="3">
        <f>$A30*C$5</f>
        <v>36</v>
      </c>
      <c r="I30" s="1"/>
      <c r="J30" s="3">
        <f>$D30/(2*PI())*60</f>
        <v>718.2243705277859</v>
      </c>
    </row>
    <row r="31" spans="1:10" ht="12.75">
      <c r="A31" s="1">
        <v>21</v>
      </c>
      <c r="B31" s="3">
        <v>1</v>
      </c>
      <c r="C31" s="3">
        <f>$B31*$D$8</f>
        <v>4501.607717041801</v>
      </c>
      <c r="D31" s="3">
        <f>$D30+$C30*$G30</f>
        <v>77.06965322320255</v>
      </c>
      <c r="E31" s="3">
        <f>IF($C31=0,1,$D31/$C31)</f>
        <v>0.01712047296601142</v>
      </c>
      <c r="F31" s="5">
        <f>$F30+$G30</f>
        <v>0.017120472966011418</v>
      </c>
      <c r="G31" s="4">
        <f>IF($C31&lt;&gt;0,IF($C31&gt;0,-$E31+SQRT(E31*E31+2*$G$8/C31),-$E31-SQRT(E31*E31+2*$G$8/C31)),$G$8/$D$60)</f>
        <v>0.00040288978035883313</v>
      </c>
      <c r="H31" s="3">
        <f>$A31*C$5</f>
        <v>37.800000000000004</v>
      </c>
      <c r="I31" s="1"/>
      <c r="J31" s="3">
        <f>$D31/(2*PI())*60</f>
        <v>735.9609763710546</v>
      </c>
    </row>
    <row r="32" spans="1:10" ht="12.75">
      <c r="A32" s="1">
        <v>22</v>
      </c>
      <c r="B32" s="3">
        <v>1</v>
      </c>
      <c r="C32" s="3">
        <f>$B32*$D$8</f>
        <v>4501.607717041801</v>
      </c>
      <c r="D32" s="3">
        <f>$D31+$C31*$G31</f>
        <v>78.88330496758314</v>
      </c>
      <c r="E32" s="3">
        <f>IF($C32=0,1,$D32/$C32)</f>
        <v>0.017523362746370254</v>
      </c>
      <c r="F32" s="5">
        <f>$F31+$G31</f>
        <v>0.01752336274637025</v>
      </c>
      <c r="G32" s="4">
        <f>IF($C32&lt;&gt;0,IF($C32&gt;0,-$E32+SQRT(E32*E32+2*$G$8/C32),-$E32-SQRT(E32*E32+2*$G$8/C32)),$G$8/$D$60)</f>
        <v>0.000393832606190532</v>
      </c>
      <c r="H32" s="3">
        <f>$A32*C$5</f>
        <v>39.6</v>
      </c>
      <c r="I32" s="1"/>
      <c r="J32" s="3">
        <f>$D32/(2*PI())*60</f>
        <v>753.2800747809792</v>
      </c>
    </row>
    <row r="33" spans="1:10" ht="12.75">
      <c r="A33" s="1">
        <v>23</v>
      </c>
      <c r="B33" s="3">
        <v>1</v>
      </c>
      <c r="C33" s="3">
        <f>$B33*$D$8</f>
        <v>4501.607717041801</v>
      </c>
      <c r="D33" s="3">
        <f>$D32+$C32*$G32</f>
        <v>80.65618486683313</v>
      </c>
      <c r="E33" s="3">
        <f>IF($C33=0,1,$D33/$C33)</f>
        <v>0.017917195352560786</v>
      </c>
      <c r="F33" s="5">
        <f>$F32+$G32</f>
        <v>0.017917195352560783</v>
      </c>
      <c r="G33" s="4">
        <f>IF($C33&lt;&gt;0,IF($C33&gt;0,-$E33+SQRT(E33*E33+2*$G$8/C33),-$E33-SQRT(E33*E33+2*$G$8/C33)),$G$8/$D$60)</f>
        <v>0.000385360115536415</v>
      </c>
      <c r="H33" s="3">
        <f>$A33*C$5</f>
        <v>41.4</v>
      </c>
      <c r="I33" s="1"/>
      <c r="J33" s="3">
        <f>$D33/(2*PI())*60</f>
        <v>770.209830749413</v>
      </c>
    </row>
    <row r="34" spans="1:10" ht="12.75">
      <c r="A34" s="1">
        <v>24</v>
      </c>
      <c r="B34" s="3">
        <v>1</v>
      </c>
      <c r="C34" s="3">
        <f>$B34*$D$8</f>
        <v>4501.607717041801</v>
      </c>
      <c r="D34" s="3">
        <f>$D33+$C33*$G33</f>
        <v>82.39092493677198</v>
      </c>
      <c r="E34" s="3">
        <f>IF($C34=0,1,$D34/$C34)</f>
        <v>0.0183025554680972</v>
      </c>
      <c r="F34" s="5">
        <f>$F33+$G33</f>
        <v>0.018302555468097198</v>
      </c>
      <c r="G34" s="4">
        <f>IF($C34&lt;&gt;0,IF($C34&gt;0,-$E34+SQRT(E34*E34+2*$G$8/C34),-$E34-SQRT(E34*E34+2*$G$8/C34)),$G$8/$D$60)</f>
        <v>0.0003774119843295773</v>
      </c>
      <c r="H34" s="3">
        <f>$A34*C$5</f>
        <v>43.2</v>
      </c>
      <c r="I34" s="1"/>
      <c r="J34" s="3">
        <f>$D34/(2*PI())*60</f>
        <v>786.775378176034</v>
      </c>
    </row>
    <row r="35" spans="1:10" ht="12.75">
      <c r="A35" s="1">
        <v>25</v>
      </c>
      <c r="B35" s="3">
        <v>1</v>
      </c>
      <c r="C35" s="3">
        <f>$B35*$D$8</f>
        <v>4501.607717041801</v>
      </c>
      <c r="D35" s="3">
        <f>$D34+$C34*$G34</f>
        <v>84.08988563793406</v>
      </c>
      <c r="E35" s="3">
        <f>IF($C35=0,1,$D35/$C35)</f>
        <v>0.01867996745242678</v>
      </c>
      <c r="F35" s="5">
        <f>$F34+$G34</f>
        <v>0.018679967452426775</v>
      </c>
      <c r="G35" s="4">
        <f>IF($C35&lt;&gt;0,IF($C35&gt;0,-$E35+SQRT(E35*E35+2*$G$8/C35),-$E35-SQRT(E35*E35+2*$G$8/C35)),$G$8/$D$60)</f>
        <v>0.00036993625821367046</v>
      </c>
      <c r="H35" s="3">
        <f>$A35*C$5</f>
        <v>45</v>
      </c>
      <c r="I35" s="1"/>
      <c r="J35" s="3">
        <f>$D35/(2*PI())*60</f>
        <v>802.9992577985629</v>
      </c>
    </row>
    <row r="36" spans="1:10" ht="12.75">
      <c r="A36" s="1">
        <v>26</v>
      </c>
      <c r="B36" s="3">
        <v>1</v>
      </c>
      <c r="C36" s="3">
        <f>$B36*$D$8</f>
        <v>4501.607717041801</v>
      </c>
      <c r="D36" s="3">
        <f>$D35+$C35*$G35</f>
        <v>85.75519355272229</v>
      </c>
      <c r="E36" s="3">
        <f>IF($C36=0,1,$D36/$C36)</f>
        <v>0.01904990371064045</v>
      </c>
      <c r="F36" s="5">
        <f>$F35+$G35</f>
        <v>0.019049903710640446</v>
      </c>
      <c r="G36" s="4">
        <f>IF($C36&lt;&gt;0,IF($C36&gt;0,-$E36+SQRT(E36*E36+2*$G$8/C36),-$E36-SQRT(E36*E36+2*$G$8/C36)),$G$8/$D$60)</f>
        <v>0.00036288791616123986</v>
      </c>
      <c r="H36" s="3">
        <f>$A36*C$5</f>
        <v>46.800000000000004</v>
      </c>
      <c r="I36" s="1"/>
      <c r="J36" s="3">
        <f>$D36/(2*PI())*60</f>
        <v>818.9017769830792</v>
      </c>
    </row>
    <row r="37" spans="1:10" ht="12.75">
      <c r="A37" s="1">
        <v>27</v>
      </c>
      <c r="B37" s="3">
        <v>1</v>
      </c>
      <c r="C37" s="3">
        <f>$B37*$D$8</f>
        <v>4501.607717041801</v>
      </c>
      <c r="D37" s="3">
        <f>$D36+$C36*$G36</f>
        <v>87.38877259653495</v>
      </c>
      <c r="E37" s="3">
        <f>IF($C37=0,1,$D37/$C37)</f>
        <v>0.01941279162680169</v>
      </c>
      <c r="F37" s="5">
        <f>$F36+$G36</f>
        <v>0.019412791626801686</v>
      </c>
      <c r="G37" s="4">
        <f>IF($C37&lt;&gt;0,IF($C37&gt;0,-$E37+SQRT(E37*E37+2*$G$8/C37),-$E37-SQRT(E37*E37+2*$G$8/C37)),$G$8/$D$60)</f>
        <v>0.0003562277243591254</v>
      </c>
      <c r="H37" s="3">
        <f>$A37*C$5</f>
        <v>48.6</v>
      </c>
      <c r="I37" s="1"/>
      <c r="J37" s="3">
        <f>$D37/(2*PI())*60</f>
        <v>834.5013077683261</v>
      </c>
    </row>
    <row r="38" spans="1:10" ht="12.75">
      <c r="A38" s="1">
        <v>28</v>
      </c>
      <c r="B38" s="3">
        <v>1</v>
      </c>
      <c r="C38" s="3">
        <f>$B38*$D$8</f>
        <v>4501.607717041801</v>
      </c>
      <c r="D38" s="3">
        <f>$D37+$C37*$G37</f>
        <v>88.99237006953423</v>
      </c>
      <c r="E38" s="3">
        <f>IF($C38=0,1,$D38/$C38)</f>
        <v>0.019769019351160818</v>
      </c>
      <c r="F38" s="5">
        <f>$F37+$G37</f>
        <v>0.01976901935116081</v>
      </c>
      <c r="G38" s="4">
        <f>IF($C38&lt;&gt;0,IF($C38&gt;0,-$E38+SQRT(E38*E38+2*$G$8/C38),-$E38-SQRT(E38*E38+2*$G$8/C38)),$G$8/$D$60)</f>
        <v>0.00034992131348452263</v>
      </c>
      <c r="H38" s="3">
        <f>$A38*C$5</f>
        <v>50.4</v>
      </c>
      <c r="I38" s="1"/>
      <c r="J38" s="3">
        <f>$D38/(2*PI())*60</f>
        <v>849.8145356417766</v>
      </c>
    </row>
    <row r="39" spans="1:10" ht="12.75">
      <c r="A39" s="1">
        <v>29</v>
      </c>
      <c r="B39" s="3">
        <v>1</v>
      </c>
      <c r="C39" s="3">
        <f>$B39*$D$8</f>
        <v>4501.607717041801</v>
      </c>
      <c r="D39" s="3">
        <f>$D38+$C38*$G38</f>
        <v>90.56757855467356</v>
      </c>
      <c r="E39" s="3">
        <f>IF($C39=0,1,$D39/$C39)</f>
        <v>0.020118940664645337</v>
      </c>
      <c r="F39" s="5">
        <f>$F38+$G38</f>
        <v>0.020118940664645334</v>
      </c>
      <c r="G39" s="4">
        <f>IF($C39&lt;&gt;0,IF($C39&gt;0,-$E39+SQRT(E39*E39+2*$G$8/C39),-$E39-SQRT(E39*E39+2*$G$8/C39)),$G$8/$D$60)</f>
        <v>0.00034393842966758126</v>
      </c>
      <c r="H39" s="3">
        <f>$A39*C$5</f>
        <v>52.2</v>
      </c>
      <c r="I39" s="1"/>
      <c r="J39" s="3">
        <f>$D39/(2*PI())*60</f>
        <v>864.8566686503899</v>
      </c>
    </row>
    <row r="40" spans="1:10" ht="12.75">
      <c r="A40" s="1">
        <v>30</v>
      </c>
      <c r="B40" s="3">
        <v>1</v>
      </c>
      <c r="C40" s="3">
        <f>$B40*$D$8</f>
        <v>4501.607717041801</v>
      </c>
      <c r="D40" s="3">
        <f>$D39+$C39*$G39</f>
        <v>92.11585444385238</v>
      </c>
      <c r="E40" s="3">
        <f>IF($C40=0,1,$D40/$C40)</f>
        <v>0.020462879094312922</v>
      </c>
      <c r="F40" s="5">
        <f>$F39+$G39</f>
        <v>0.020462879094312915</v>
      </c>
      <c r="G40" s="4">
        <f>IF($C40&lt;&gt;0,IF($C40&gt;0,-$E40+SQRT(E40*E40+2*$G$8/C40),-$E40-SQRT(E40*E40+2*$G$8/C40)),$G$8/$D$60)</f>
        <v>0.00033825232177639095</v>
      </c>
      <c r="H40" s="3">
        <f>$A40*C$5</f>
        <v>54</v>
      </c>
      <c r="I40" s="1"/>
      <c r="J40" s="3">
        <f>$D40/(2*PI())*60</f>
        <v>879.6416143123585</v>
      </c>
    </row>
    <row r="41" spans="1:10" ht="12.75">
      <c r="A41" s="1">
        <v>31</v>
      </c>
      <c r="B41" s="3">
        <v>1</v>
      </c>
      <c r="C41" s="3">
        <f>$B41*$D$8</f>
        <v>4501.607717041801</v>
      </c>
      <c r="D41" s="3">
        <f>$D40+$C40*$G40</f>
        <v>93.6385337058683</v>
      </c>
      <c r="E41" s="3">
        <f>IF($C41=0,1,$D41/$C41)</f>
        <v>0.020801131416089313</v>
      </c>
      <c r="F41" s="5">
        <f>$F40+$G40</f>
        <v>0.020801131416089306</v>
      </c>
      <c r="G41" s="4">
        <f>IF($C41&lt;&gt;0,IF($C41&gt;0,-$E41+SQRT(E41*E41+2*$G$8/C41),-$E41-SQRT(E41*E41+2*$G$8/C41)),$G$8/$D$60)</f>
        <v>0.0003328392366386476</v>
      </c>
      <c r="H41" s="3">
        <f>$A41*C$5</f>
        <v>55.800000000000004</v>
      </c>
      <c r="I41" s="1"/>
      <c r="J41" s="3">
        <f>$D41/(2*PI())*60</f>
        <v>894.1821301899596</v>
      </c>
    </row>
    <row r="42" spans="1:10" ht="12.75">
      <c r="A42" s="1">
        <v>32</v>
      </c>
      <c r="B42" s="3">
        <v>1</v>
      </c>
      <c r="C42" s="3">
        <f>$B42*$D$8</f>
        <v>4501.607717041801</v>
      </c>
      <c r="D42" s="3">
        <f>$D41+$C41*$G41</f>
        <v>95.13684538205514</v>
      </c>
      <c r="E42" s="3">
        <f>IF($C42=0,1,$D42/$C42)</f>
        <v>0.02113397065272796</v>
      </c>
      <c r="F42" s="5">
        <f>$F41+$G41</f>
        <v>0.021133970652727953</v>
      </c>
      <c r="G42" s="4">
        <f>IF($C42&lt;&gt;0,IF($C42&gt;0,-$E42+SQRT(E42*E42+2*$G$8/C42),-$E42-SQRT(E42*E42+2*$G$8/C42)),$G$8/$D$60)</f>
        <v>0.0003276780004234474</v>
      </c>
      <c r="H42" s="3">
        <f>$A42*C$5</f>
        <v>57.6</v>
      </c>
      <c r="I42" s="1"/>
      <c r="J42" s="3">
        <f>$D42/(2*PI())*60</f>
        <v>908.489952763406</v>
      </c>
    </row>
    <row r="43" spans="1:10" ht="12.75">
      <c r="A43" s="1">
        <v>33</v>
      </c>
      <c r="B43" s="3">
        <v>1</v>
      </c>
      <c r="C43" s="3">
        <f>$B43*$D$8</f>
        <v>4501.607717041801</v>
      </c>
      <c r="D43" s="3">
        <f>$D42+$C42*$G42</f>
        <v>96.61192319746615</v>
      </c>
      <c r="E43" s="3">
        <f>IF($C43=0,1,$D43/$C43)</f>
        <v>0.021461648653151408</v>
      </c>
      <c r="F43" s="5">
        <f>$F42+$G42</f>
        <v>0.0214616486531514</v>
      </c>
      <c r="G43" s="4">
        <f>IF($C43&lt;&gt;0,IF($C43&gt;0,-$E43+SQRT(E43*E43+2*$G$8/C43),-$E43-SQRT(E43*E43+2*$G$8/C43)),$G$8/$D$60)</f>
        <v>0.0003227496693238921</v>
      </c>
      <c r="H43" s="3">
        <f>$A43*C$5</f>
        <v>59.4</v>
      </c>
      <c r="I43" s="1"/>
      <c r="J43" s="3">
        <f>$D43/(2*PI())*60</f>
        <v>922.5759083094774</v>
      </c>
    </row>
    <row r="44" spans="1:10" ht="12.75">
      <c r="A44" s="1">
        <v>34</v>
      </c>
      <c r="B44" s="3">
        <v>1</v>
      </c>
      <c r="C44" s="3">
        <f>$B44*$D$8</f>
        <v>4501.607717041801</v>
      </c>
      <c r="D44" s="3">
        <f>$D43+$C43*$G43</f>
        <v>98.06481559956728</v>
      </c>
      <c r="E44" s="3">
        <f>IF($C44=0,1,$D44/$C44)</f>
        <v>0.0217843983224753</v>
      </c>
      <c r="F44" s="5">
        <f>$F43+$G43</f>
        <v>0.021784398322475293</v>
      </c>
      <c r="G44" s="4">
        <f>IF($C44&lt;&gt;0,IF($C44&gt;0,-$E44+SQRT(E44*E44+2*$G$8/C44),-$E44-SQRT(E44*E44+2*$G$8/C44)),$G$8/$D$60)</f>
        <v>0.000318037236376887</v>
      </c>
      <c r="H44" s="3">
        <f>$A44*C$5</f>
        <v>61.2</v>
      </c>
      <c r="I44" s="1"/>
      <c r="J44" s="3">
        <f>$D44/(2*PI())*60</f>
        <v>936.4500087639805</v>
      </c>
    </row>
    <row r="45" spans="1:10" ht="12.75">
      <c r="A45" s="1">
        <v>35</v>
      </c>
      <c r="B45" s="3">
        <v>1</v>
      </c>
      <c r="C45" s="3">
        <f>$B45*$D$8</f>
        <v>4501.607717041801</v>
      </c>
      <c r="D45" s="3">
        <f>$D44+$C44*$G44</f>
        <v>99.49649447714812</v>
      </c>
      <c r="E45" s="3">
        <f>IF($C45=0,1,$D45/$C45)</f>
        <v>0.022102435558852187</v>
      </c>
      <c r="F45" s="5">
        <f>$F44+$G44</f>
        <v>0.02210243555885218</v>
      </c>
      <c r="G45" s="4">
        <f>IF($C45&lt;&gt;0,IF($C45&gt;0,-$E45+SQRT(E45*E45+2*$G$8/C45),-$E45-SQRT(E45*E45+2*$G$8/C45)),$G$8/$D$60)</f>
        <v>0.0003135253840599525</v>
      </c>
      <c r="H45" s="3">
        <f>$A45*C$5</f>
        <v>63</v>
      </c>
      <c r="I45" s="1"/>
      <c r="J45" s="3">
        <f>$D45/(2*PI())*60</f>
        <v>950.1215349812153</v>
      </c>
    </row>
    <row r="46" spans="1:10" ht="12.75">
      <c r="A46" s="1">
        <v>36</v>
      </c>
      <c r="B46" s="3">
        <v>1</v>
      </c>
      <c r="C46" s="3">
        <f>$B46*$D$8</f>
        <v>4501.607717041801</v>
      </c>
      <c r="D46" s="3">
        <f>$D45+$C45*$G45</f>
        <v>100.90786276552089</v>
      </c>
      <c r="E46" s="3">
        <f>IF($C46=0,1,$D46/$C46)</f>
        <v>0.02241596094291214</v>
      </c>
      <c r="F46" s="5">
        <f>$F45+$G45</f>
        <v>0.022415960942912132</v>
      </c>
      <c r="G46" s="4">
        <f>IF($C46&lt;&gt;0,IF($C46&gt;0,-$E46+SQRT(E46*E46+2*$G$8/C46),-$E46-SQRT(E46*E46+2*$G$8/C46)),$G$8/$D$60)</f>
        <v>0.00030920027445024284</v>
      </c>
      <c r="H46" s="3">
        <f>$A46*C$5</f>
        <v>64.8</v>
      </c>
      <c r="I46" s="1"/>
      <c r="J46" s="3">
        <f>$D46/(2*PI())*60</f>
        <v>963.5991093582757</v>
      </c>
    </row>
    <row r="47" spans="1:10" ht="12.75">
      <c r="A47" s="1">
        <v>37</v>
      </c>
      <c r="B47" s="3">
        <v>1</v>
      </c>
      <c r="C47" s="3">
        <f>$B47*$D$8</f>
        <v>4501.607717041801</v>
      </c>
      <c r="D47" s="3">
        <f>$D46+$C46*$G46</f>
        <v>102.29976110709754</v>
      </c>
      <c r="E47" s="3">
        <f>IF($C47=0,1,$D47/$C47)</f>
        <v>0.02272516121736238</v>
      </c>
      <c r="F47" s="5">
        <f>$F46+$G46</f>
        <v>0.022725161217362375</v>
      </c>
      <c r="G47" s="4">
        <f>IF($C47&lt;&gt;0,IF($C47&gt;0,-$E47+SQRT(E47*E47+2*$G$8/C47),-$E47-SQRT(E47*E47+2*$G$8/C47)),$G$8/$D$60)</f>
        <v>0.0003050493703864905</v>
      </c>
      <c r="H47" s="3">
        <f>$A47*C$5</f>
        <v>66.60000000000001</v>
      </c>
      <c r="I47" s="1"/>
      <c r="J47" s="3">
        <f>$D47/(2*PI())*60</f>
        <v>976.8907594388758</v>
      </c>
    </row>
    <row r="48" spans="1:10" ht="12.75">
      <c r="A48" s="1">
        <v>38</v>
      </c>
      <c r="B48" s="3">
        <v>1</v>
      </c>
      <c r="C48" s="3">
        <f>$B48*$D$8</f>
        <v>4501.607717041801</v>
      </c>
      <c r="D48" s="3">
        <f>$D47+$C47*$G47</f>
        <v>103.67297370690811</v>
      </c>
      <c r="E48" s="3">
        <f>IF($C48=0,1,$D48/$C48)</f>
        <v>0.02303021058774887</v>
      </c>
      <c r="F48" s="5">
        <f>$F47+$G47</f>
        <v>0.023030210587748866</v>
      </c>
      <c r="G48" s="4">
        <f>IF($C48&lt;&gt;0,IF($C48&gt;0,-$E48+SQRT(E48*E48+2*$G$8/C48),-$E48-SQRT(E48*E48+2*$G$8/C48)),$G$8/$D$60)</f>
        <v>0.0003010612823616185</v>
      </c>
      <c r="H48" s="3">
        <f>$A48*C$5</f>
        <v>68.4</v>
      </c>
      <c r="I48" s="1"/>
      <c r="J48" s="3">
        <f>$D48/(2*PI())*60</f>
        <v>990.0039738294313</v>
      </c>
    </row>
    <row r="49" spans="1:10" ht="12.75">
      <c r="A49" s="1">
        <v>39</v>
      </c>
      <c r="B49" s="3">
        <v>1</v>
      </c>
      <c r="C49" s="3">
        <f>$B49*$D$8</f>
        <v>4501.607717041801</v>
      </c>
      <c r="D49" s="3">
        <f>$D48+$C48*$G48</f>
        <v>105.02823349888968</v>
      </c>
      <c r="E49" s="3">
        <f>IF($C49=0,1,$D49/$C49)</f>
        <v>0.02333127187011049</v>
      </c>
      <c r="F49" s="5">
        <f>$F48+$G48</f>
        <v>0.023331271870110484</v>
      </c>
      <c r="G49" s="4">
        <f>IF($C49&lt;&gt;0,IF($C49&gt;0,-$E49+SQRT(E49*E49+2*$G$8/C49),-$E49-SQRT(E49*E49+2*$G$8/C49)),$G$8/$D$60)</f>
        <v>0.0002972256368821598</v>
      </c>
      <c r="H49" s="3">
        <f>$A49*C$5</f>
        <v>70.2</v>
      </c>
      <c r="I49" s="1"/>
      <c r="J49" s="3">
        <f>$D49/(2*PI())*60</f>
        <v>1002.945751533485</v>
      </c>
    </row>
    <row r="50" spans="1:10" ht="12.75">
      <c r="A50" s="1">
        <v>40</v>
      </c>
      <c r="B50" s="3">
        <v>0.9</v>
      </c>
      <c r="C50" s="3">
        <f>$B50*$D$8</f>
        <v>4051.446945337621</v>
      </c>
      <c r="D50" s="3">
        <f>$D49+$C49*$G49</f>
        <v>106.36622671958106</v>
      </c>
      <c r="E50" s="3">
        <f>IF($C50=0,1,$D50/$C50)</f>
        <v>0.026253886118880722</v>
      </c>
      <c r="F50" s="5">
        <f>$F49+$G49</f>
        <v>0.023628497506992644</v>
      </c>
      <c r="G50" s="4">
        <f>IF($C50&lt;&gt;0,IF($C50&gt;0,-$E50+SQRT(E50*E50+2*$G$8/C50),-$E50-SQRT(E50*E50+2*$G$8/C50)),$G$8/$D$60)</f>
        <v>0.000293713271852878</v>
      </c>
      <c r="H50" s="3">
        <f>$A50*C$5</f>
        <v>72</v>
      </c>
      <c r="I50" s="1"/>
      <c r="J50" s="3">
        <f>$D50/(2*PI())*60</f>
        <v>1015.7226456272737</v>
      </c>
    </row>
    <row r="51" spans="1:10" ht="12.75">
      <c r="A51" s="1">
        <v>41</v>
      </c>
      <c r="B51" s="3">
        <v>0.8</v>
      </c>
      <c r="C51" s="3">
        <f>$B51*$D$8</f>
        <v>3601.286173633441</v>
      </c>
      <c r="D51" s="3">
        <f>$D50+$C50*$G50</f>
        <v>107.55619045763453</v>
      </c>
      <c r="E51" s="3">
        <f>IF($C51=0,1,$D51/$C51)</f>
        <v>0.029866049314575295</v>
      </c>
      <c r="F51" s="5">
        <f>$F50+$G50</f>
        <v>0.023922210778845522</v>
      </c>
      <c r="G51" s="4">
        <f>IF($C51&lt;&gt;0,IF($C51&gt;0,-$E51+SQRT(E51*E51+2*$G$8/C51),-$E51-SQRT(E51*E51+2*$G$8/C51)),$G$8/$D$60)</f>
        <v>0.000290673996517863</v>
      </c>
      <c r="H51" s="3">
        <f>$A51*C$5</f>
        <v>73.8</v>
      </c>
      <c r="I51" s="1"/>
      <c r="J51" s="3">
        <f>$D51/(2*PI())*60</f>
        <v>1027.085962287953</v>
      </c>
    </row>
    <row r="52" spans="1:10" ht="12.75">
      <c r="A52" s="1">
        <v>42</v>
      </c>
      <c r="B52" s="3">
        <v>0.7000000000000001</v>
      </c>
      <c r="C52" s="3">
        <f>$B52*$D$8</f>
        <v>3151.125401929261</v>
      </c>
      <c r="D52" s="3">
        <f>$D51+$C51*$G51</f>
        <v>108.60299070232908</v>
      </c>
      <c r="E52" s="3">
        <f>IF($C52=0,1,$D52/$C52)</f>
        <v>0.03446482664124932</v>
      </c>
      <c r="F52" s="5">
        <f>$F51+$G51</f>
        <v>0.024212884775363385</v>
      </c>
      <c r="G52" s="4">
        <f>IF($C52&lt;&gt;0,IF($C52&gt;0,-$E52+SQRT(E52*E52+2*$G$8/C52),-$E52-SQRT(E52*E52+2*$G$8/C52)),$G$8/$D$60)</f>
        <v>0.00028806923292633985</v>
      </c>
      <c r="H52" s="3">
        <f>$A52*C$5</f>
        <v>75.60000000000001</v>
      </c>
      <c r="I52" s="1"/>
      <c r="J52" s="3">
        <f>$D52/(2*PI())*60</f>
        <v>1037.0821682903293</v>
      </c>
    </row>
    <row r="53" spans="1:10" ht="12.75">
      <c r="A53" s="1">
        <v>43</v>
      </c>
      <c r="B53" s="3">
        <v>0.6000000000000001</v>
      </c>
      <c r="C53" s="3">
        <f>$B53*$D$8</f>
        <v>2700.9646302250812</v>
      </c>
      <c r="D53" s="3">
        <f>$D52+$C52*$G52</f>
        <v>109.51073297971755</v>
      </c>
      <c r="E53" s="3">
        <f>IF($C53=0,1,$D53/$C53)</f>
        <v>0.040545045186538266</v>
      </c>
      <c r="F53" s="5">
        <f>$F52+$G52</f>
        <v>0.024500954008289725</v>
      </c>
      <c r="G53" s="4">
        <f>IF($C53&lt;&gt;0,IF($C53&gt;0,-$E53+SQRT(E53*E53+2*$G$8/C53),-$E53-SQRT(E53*E53+2*$G$8/C53)),$G$8/$D$60)</f>
        <v>0.0002858675485453224</v>
      </c>
      <c r="H53" s="3">
        <f>$A53*C$5</f>
        <v>77.4</v>
      </c>
      <c r="I53" s="1"/>
      <c r="J53" s="3">
        <f>$D53/(2*PI())*60</f>
        <v>1045.7504685203214</v>
      </c>
    </row>
    <row r="54" spans="1:10" ht="12.75">
      <c r="A54" s="1">
        <v>44</v>
      </c>
      <c r="B54" s="3">
        <v>0.5000000000000001</v>
      </c>
      <c r="C54" s="3">
        <f>$B54*$D$8</f>
        <v>2250.803858520901</v>
      </c>
      <c r="D54" s="3">
        <f>$D53+$C53*$G53</f>
        <v>110.28285111726761</v>
      </c>
      <c r="E54" s="3">
        <f>IF($C54=0,1,$D54/$C54)</f>
        <v>0.048997095282100306</v>
      </c>
      <c r="F54" s="5">
        <f>$F53+$G53</f>
        <v>0.024786821556835047</v>
      </c>
      <c r="G54" s="4">
        <f>IF($C54&lt;&gt;0,IF($C54&gt;0,-$E54+SQRT(E54*E54+2*$G$8/C54),-$E54-SQRT(E54*E54+2*$G$8/C54)),$G$8/$D$60)</f>
        <v>0.00028404351161177843</v>
      </c>
      <c r="H54" s="3">
        <f>$A54*C$5</f>
        <v>79.2</v>
      </c>
      <c r="I54" s="1"/>
      <c r="J54" s="3">
        <f>$D54/(2*PI())*60</f>
        <v>1053.1236536148417</v>
      </c>
    </row>
    <row r="55" spans="1:10" ht="12.75">
      <c r="A55" s="1">
        <v>45</v>
      </c>
      <c r="B55" s="3">
        <v>0.40000000000000013</v>
      </c>
      <c r="C55" s="3">
        <f>$B55*$D$8</f>
        <v>1800.643086816721</v>
      </c>
      <c r="D55" s="3">
        <f>$D54+$C54*$G54</f>
        <v>110.92217734919123</v>
      </c>
      <c r="E55" s="3">
        <f>IF($C55=0,1,$D55/$C55)</f>
        <v>0.0616014234921401</v>
      </c>
      <c r="F55" s="5">
        <f>$F54+$G54</f>
        <v>0.025070865068446826</v>
      </c>
      <c r="G55" s="4">
        <f>IF($C55&lt;&gt;0,IF($C55&gt;0,-$E55+SQRT(E55*E55+2*$G$8/C55),-$E55-SQRT(E55*E55+2*$G$8/C55)),$G$8/$D$60)</f>
        <v>0.0002825768202214321</v>
      </c>
      <c r="H55" s="3">
        <f>$A55*C$5</f>
        <v>81</v>
      </c>
      <c r="I55" s="1"/>
      <c r="J55" s="3">
        <f>$D55/(2*PI())*60</f>
        <v>1059.228769418379</v>
      </c>
    </row>
    <row r="56" spans="1:10" ht="12.75">
      <c r="A56" s="1">
        <v>46</v>
      </c>
      <c r="B56" s="3">
        <v>0.30000000000000016</v>
      </c>
      <c r="C56" s="3">
        <f>$B56*$D$8</f>
        <v>1350.482315112541</v>
      </c>
      <c r="D56" s="3">
        <f>$D55+$C55*$G55</f>
        <v>111.43099734701761</v>
      </c>
      <c r="E56" s="3">
        <f>IF($C56=0,1,$D56/$C56)</f>
        <v>0.08251200041648203</v>
      </c>
      <c r="F56" s="5">
        <f>$F55+$G55</f>
        <v>0.025353441888668258</v>
      </c>
      <c r="G56" s="4">
        <f>IF($C56&lt;&gt;0,IF($C56&gt;0,-$E56+SQRT(E56*E56+2*$G$8/C56),-$E56-SQRT(E56*E56+2*$G$8/C56)),$G$8/$D$60)</f>
        <v>0.00028145164304194115</v>
      </c>
      <c r="H56" s="3">
        <f>$A56*C$5</f>
        <v>82.8</v>
      </c>
      <c r="I56" s="1"/>
      <c r="J56" s="3">
        <f>$D56/(2*PI())*60</f>
        <v>1064.0876424862636</v>
      </c>
    </row>
    <row r="57" spans="1:10" ht="12.75">
      <c r="A57" s="1">
        <v>47</v>
      </c>
      <c r="B57" s="3">
        <v>0.20000000000000018</v>
      </c>
      <c r="C57" s="3">
        <f>$B57*$D$8</f>
        <v>900.321543408361</v>
      </c>
      <c r="D57" s="3">
        <f>$D56+$C56*$G56</f>
        <v>111.81109281350511</v>
      </c>
      <c r="E57" s="3">
        <f>IF($C57=0,1,$D57/$C57)</f>
        <v>0.12419017808928592</v>
      </c>
      <c r="F57" s="5">
        <f>$F56+$G56</f>
        <v>0.0256348935317102</v>
      </c>
      <c r="G57" s="4">
        <f>IF($C57&lt;&gt;0,IF($C57&gt;0,-$E57+SQRT(E57*E57+2*$G$8/C57),-$E57-SQRT(E57*E57+2*$G$8/C57)),$G$8/$D$60)</f>
        <v>0.00028065612762330494</v>
      </c>
      <c r="H57" s="3">
        <f>$A57*C$5</f>
        <v>84.60000000000001</v>
      </c>
      <c r="I57" s="1"/>
      <c r="J57" s="3">
        <f>$D57/(2*PI())*60</f>
        <v>1067.717286826562</v>
      </c>
    </row>
    <row r="58" spans="1:10" ht="12.75">
      <c r="A58" s="1">
        <v>48</v>
      </c>
      <c r="B58" s="3">
        <v>0.1000000000000002</v>
      </c>
      <c r="C58" s="3">
        <f>$B58*$D$8</f>
        <v>450.160771704181</v>
      </c>
      <c r="D58" s="3">
        <f>$D57+$C57*$G57</f>
        <v>112.06377357149394</v>
      </c>
      <c r="E58" s="3">
        <f>IF($C58=0,1,$D58/$C58)</f>
        <v>0.24894166843381815</v>
      </c>
      <c r="F58" s="5">
        <f>$F57+$G57</f>
        <v>0.025915549659333504</v>
      </c>
      <c r="G58" s="4">
        <f>IF($C58&lt;&gt;0,IF($C58&gt;0,-$E58+SQRT(E58*E58+2*$G$8/C58),-$E58-SQRT(E58*E58+2*$G$8/C58)),$G$8/$D$60)</f>
        <v>0.0002801820452731363</v>
      </c>
      <c r="H58" s="3">
        <f>$A58*C$5</f>
        <v>86.4</v>
      </c>
      <c r="I58" s="1"/>
      <c r="J58" s="3">
        <f>$D58/(2*PI())*60</f>
        <v>1070.1302103260498</v>
      </c>
    </row>
    <row r="59" spans="1:10" ht="12.75">
      <c r="A59" s="1">
        <v>49</v>
      </c>
      <c r="B59" s="3">
        <v>0</v>
      </c>
      <c r="C59" s="3">
        <f>$B59*$D$8</f>
        <v>0</v>
      </c>
      <c r="D59" s="3">
        <f>$D58+$C58*$G58</f>
        <v>112.18990053721176</v>
      </c>
      <c r="E59" s="3">
        <f>IF($C59=0,1,$D59/$C59)</f>
        <v>1</v>
      </c>
      <c r="F59" s="5">
        <f>$F58+$G58</f>
        <v>0.02619573170460664</v>
      </c>
      <c r="G59" s="4">
        <f>IF($C59&lt;&gt;0,IF($C59&gt;0,-$E59+SQRT(E59*E59+2*$G$8/C59),-$E59-SQRT(E59*E59+2*$G$8/C59)),$G$8/$D$60)</f>
        <v>0.0002800245511001031</v>
      </c>
      <c r="H59" s="3">
        <f>$A59*C$5</f>
        <v>88.2</v>
      </c>
      <c r="I59" s="1"/>
      <c r="J59" s="3">
        <f>$D59/(2*PI())*60</f>
        <v>1071.33463412912</v>
      </c>
    </row>
    <row r="60" spans="1:10" ht="12.75">
      <c r="A60" s="1">
        <v>50</v>
      </c>
      <c r="B60" s="3">
        <v>0</v>
      </c>
      <c r="C60" s="3">
        <f>$B60*$D$8</f>
        <v>0</v>
      </c>
      <c r="D60" s="3">
        <f>$D59+$C59*$G59</f>
        <v>112.18990053721176</v>
      </c>
      <c r="E60" s="3">
        <f>IF($C60=0,1,$D60/$C60)</f>
        <v>1</v>
      </c>
      <c r="F60" s="5">
        <f>$F59+$G59</f>
        <v>0.026475756255706744</v>
      </c>
      <c r="G60" s="4">
        <f>IF($C60&lt;&gt;0,IF($C60&gt;0,-$E60+SQRT(E60*E60+2*$G$8/C60),-$E60-SQRT(E60*E60+2*$G$8/C60)),$G$8/$D$60)</f>
        <v>0.0002800245511001031</v>
      </c>
      <c r="H60" s="3">
        <f>$A60*C$5</f>
        <v>90</v>
      </c>
      <c r="I60" s="1"/>
      <c r="J60" s="3">
        <f>$D60/(2*PI())*60</f>
        <v>1071.33463412912</v>
      </c>
    </row>
    <row r="61" spans="1:10" ht="12.75">
      <c r="A61" s="1">
        <v>51</v>
      </c>
      <c r="B61" s="3">
        <v>0</v>
      </c>
      <c r="C61" s="3">
        <f>$B61*$D$8</f>
        <v>0</v>
      </c>
      <c r="D61" s="3">
        <f>$D60+$C60*$G60</f>
        <v>112.18990053721176</v>
      </c>
      <c r="E61" s="3">
        <f>IF($C61=0,1,$D61/$C61)</f>
        <v>1</v>
      </c>
      <c r="F61" s="5">
        <f>$F60+$G60</f>
        <v>0.026755780806806847</v>
      </c>
      <c r="G61" s="4">
        <f>IF($C61&lt;&gt;0,IF($C61&gt;0,-$E61+SQRT(E61*E61+2*$G$8/C61),-$E61-SQRT(E61*E61+2*$G$8/C61)),$G$8/$D$60)</f>
        <v>0.0002800245511001031</v>
      </c>
      <c r="H61" s="3">
        <f>$A61*C$5</f>
        <v>91.8</v>
      </c>
      <c r="I61" s="1"/>
      <c r="J61" s="3">
        <f>$D61/(2*PI())*60</f>
        <v>1071.33463412912</v>
      </c>
    </row>
    <row r="62" spans="1:10" ht="12.75">
      <c r="A62" s="1">
        <v>52</v>
      </c>
      <c r="B62" s="3">
        <v>-0.1</v>
      </c>
      <c r="C62" s="3">
        <f>$B62*$D$8</f>
        <v>-450.16077170418015</v>
      </c>
      <c r="D62" s="3">
        <f>$D61+$C61*$G61</f>
        <v>112.18990053721176</v>
      </c>
      <c r="E62" s="3">
        <f>IF($C62=0,1,$D62/$C62)</f>
        <v>-0.2492218504790918</v>
      </c>
      <c r="F62" s="5">
        <f>$F61+$G61</f>
        <v>0.02703580535790695</v>
      </c>
      <c r="G62" s="4">
        <f>IF($C62&lt;&gt;0,IF($C62&gt;0,-$E62+SQRT(E62*E62+2*$G$8/C62),-$E62-SQRT(E62*E62+2*$G$8/C62)),$G$8/$D$60)</f>
        <v>0.0002801820452731363</v>
      </c>
      <c r="H62" s="3">
        <f>$A62*C$5</f>
        <v>93.60000000000001</v>
      </c>
      <c r="I62" s="1"/>
      <c r="J62" s="3">
        <f>$D62/(2*PI())*60</f>
        <v>1071.33463412912</v>
      </c>
    </row>
    <row r="63" spans="1:10" ht="12.75">
      <c r="A63" s="1">
        <v>53</v>
      </c>
      <c r="B63" s="3">
        <v>-0.2</v>
      </c>
      <c r="C63" s="3">
        <f>$B63*$D$8</f>
        <v>-900.3215434083603</v>
      </c>
      <c r="D63" s="3">
        <f>$D62+$C62*$G62</f>
        <v>112.06377357149394</v>
      </c>
      <c r="E63" s="3">
        <f>IF($C63=0,1,$D63/$C63)</f>
        <v>-0.12447083421690931</v>
      </c>
      <c r="F63" s="5">
        <f>$F62+$G62</f>
        <v>0.027315987403180086</v>
      </c>
      <c r="G63" s="4">
        <f>IF($C63&lt;&gt;0,IF($C63&gt;0,-$E63+SQRT(E63*E63+2*$G$8/C63),-$E63-SQRT(E63*E63+2*$G$8/C63)),$G$8/$D$60)</f>
        <v>0.00028065612762329106</v>
      </c>
      <c r="H63" s="3">
        <f>$A63*C$5</f>
        <v>95.4</v>
      </c>
      <c r="I63" s="1"/>
      <c r="J63" s="3">
        <f>$D63/(2*PI())*60</f>
        <v>1070.1302103260498</v>
      </c>
    </row>
    <row r="64" spans="1:10" ht="12.75">
      <c r="A64" s="1">
        <v>54</v>
      </c>
      <c r="B64" s="3">
        <v>-0.3</v>
      </c>
      <c r="C64" s="3">
        <f>$B64*$D$8</f>
        <v>-1350.4823151125404</v>
      </c>
      <c r="D64" s="3">
        <f>$D63+$C63*$G63</f>
        <v>111.81109281350513</v>
      </c>
      <c r="E64" s="3">
        <f>IF($C64=0,1,$D64/$C64)</f>
        <v>-0.08279345205952403</v>
      </c>
      <c r="F64" s="5">
        <f>$F63+$G63</f>
        <v>0.027596643530803378</v>
      </c>
      <c r="G64" s="4">
        <f>IF($C64&lt;&gt;0,IF($C64&gt;0,-$E64+SQRT(E64*E64+2*$G$8/C64),-$E64-SQRT(E64*E64+2*$G$8/C64)),$G$8/$D$60)</f>
        <v>0.00028145164304194115</v>
      </c>
      <c r="H64" s="3">
        <f>$A64*C$5</f>
        <v>97.2</v>
      </c>
      <c r="I64" s="1"/>
      <c r="J64" s="3">
        <f>$D64/(2*PI())*60</f>
        <v>1067.717286826562</v>
      </c>
    </row>
    <row r="65" spans="1:10" ht="12.75">
      <c r="A65" s="1">
        <v>55</v>
      </c>
      <c r="B65" s="3">
        <v>-0.4</v>
      </c>
      <c r="C65" s="3">
        <f>$B65*$D$8</f>
        <v>-1800.6430868167206</v>
      </c>
      <c r="D65" s="3">
        <f>$D64+$C64*$G64</f>
        <v>111.43099734701762</v>
      </c>
      <c r="E65" s="3">
        <f>IF($C65=0,1,$D65/$C65)</f>
        <v>-0.06188400031236156</v>
      </c>
      <c r="F65" s="5">
        <f>$F64+$G64</f>
        <v>0.02787809517384532</v>
      </c>
      <c r="G65" s="4">
        <f>IF($C65&lt;&gt;0,IF($C65&gt;0,-$E65+SQRT(E65*E65+2*$G$8/C65),-$E65-SQRT(E65*E65+2*$G$8/C65)),$G$8/$D$60)</f>
        <v>0.0002825768202214321</v>
      </c>
      <c r="H65" s="3">
        <f>$A65*C$5</f>
        <v>99</v>
      </c>
      <c r="I65" s="1"/>
      <c r="J65" s="3">
        <f>$D65/(2*PI())*60</f>
        <v>1064.0876424862638</v>
      </c>
    </row>
    <row r="66" spans="1:10" ht="12.75">
      <c r="A66" s="1">
        <v>56</v>
      </c>
      <c r="B66" s="3">
        <v>-0.5</v>
      </c>
      <c r="C66" s="3">
        <f>$B66*$D$8</f>
        <v>-2250.8038585209006</v>
      </c>
      <c r="D66" s="3">
        <f>$D65+$C65*$G65</f>
        <v>110.92217734919124</v>
      </c>
      <c r="E66" s="3">
        <f>IF($C66=0,1,$D66/$C66)</f>
        <v>-0.049281138793712105</v>
      </c>
      <c r="F66" s="5">
        <f>$F65+$G65</f>
        <v>0.02816067199406675</v>
      </c>
      <c r="G66" s="4">
        <f>IF($C66&lt;&gt;0,IF($C66&gt;0,-$E66+SQRT(E66*E66+2*$G$8/C66),-$E66-SQRT(E66*E66+2*$G$8/C66)),$G$8/$D$60)</f>
        <v>0.00028404351161177843</v>
      </c>
      <c r="H66" s="3">
        <f>$A66*C$5</f>
        <v>100.8</v>
      </c>
      <c r="I66" s="1"/>
      <c r="J66" s="3">
        <f>$D66/(2*PI())*60</f>
        <v>1059.2287694183792</v>
      </c>
    </row>
    <row r="67" spans="1:10" ht="12.75">
      <c r="A67" s="1">
        <v>57</v>
      </c>
      <c r="B67" s="3">
        <v>-0.6</v>
      </c>
      <c r="C67" s="3">
        <f>$B67*$D$8</f>
        <v>-2700.964630225081</v>
      </c>
      <c r="D67" s="3">
        <f>$D66+$C66*$G66</f>
        <v>110.28285111726763</v>
      </c>
      <c r="E67" s="3">
        <f>IF($C67=0,1,$D67/$C67)</f>
        <v>-0.0408309127350836</v>
      </c>
      <c r="F67" s="5">
        <f>$F66+$G66</f>
        <v>0.02844471550567853</v>
      </c>
      <c r="G67" s="4">
        <f>IF($C67&lt;&gt;0,IF($C67&gt;0,-$E67+SQRT(E67*E67+2*$G$8/C67),-$E67-SQRT(E67*E67+2*$G$8/C67)),$G$8/$D$60)</f>
        <v>0.0002858675485453224</v>
      </c>
      <c r="H67" s="3">
        <f>$A67*C$5</f>
        <v>102.60000000000001</v>
      </c>
      <c r="I67" s="1"/>
      <c r="J67" s="3">
        <f>$D67/(2*PI())*60</f>
        <v>1053.1236536148417</v>
      </c>
    </row>
    <row r="68" spans="1:10" ht="12.75">
      <c r="A68" s="1">
        <v>58</v>
      </c>
      <c r="B68" s="3">
        <v>-0.7</v>
      </c>
      <c r="C68" s="3">
        <f>$B68*$D$8</f>
        <v>-3151.1254019292605</v>
      </c>
      <c r="D68" s="3">
        <f>$D67+$C67*$G67</f>
        <v>109.51073297971756</v>
      </c>
      <c r="E68" s="3">
        <f>IF($C68=0,1,$D68/$C68)</f>
        <v>-0.034752895874175675</v>
      </c>
      <c r="F68" s="5">
        <f>$F67+$G67</f>
        <v>0.02873058305422385</v>
      </c>
      <c r="G68" s="4">
        <f>IF($C68&lt;&gt;0,IF($C68&gt;0,-$E68+SQRT(E68*E68+2*$G$8/C68),-$E68-SQRT(E68*E68+2*$G$8/C68)),$G$8/$D$60)</f>
        <v>0.0002880692329263468</v>
      </c>
      <c r="H68" s="3">
        <f>$A68*C$5</f>
        <v>104.4</v>
      </c>
      <c r="I68" s="1"/>
      <c r="J68" s="3">
        <f>$D68/(2*PI())*60</f>
        <v>1045.7504685203216</v>
      </c>
    </row>
    <row r="69" spans="1:10" ht="12.75">
      <c r="A69" s="1">
        <v>59</v>
      </c>
      <c r="B69" s="3">
        <v>-0.7999999999999999</v>
      </c>
      <c r="C69" s="3">
        <f>$B69*$D$8</f>
        <v>-3601.2861736334407</v>
      </c>
      <c r="D69" s="3">
        <f>$D68+$C68*$G68</f>
        <v>108.60299070232907</v>
      </c>
      <c r="E69" s="3">
        <f>IF($C69=0,1,$D69/$C69)</f>
        <v>-0.030156723311093158</v>
      </c>
      <c r="F69" s="5">
        <f>$F68+$G68</f>
        <v>0.0290186522871502</v>
      </c>
      <c r="G69" s="4">
        <f>IF($C69&lt;&gt;0,IF($C69&gt;0,-$E69+SQRT(E69*E69+2*$G$8/C69),-$E69-SQRT(E69*E69+2*$G$8/C69)),$G$8/$D$60)</f>
        <v>0.000290673996517863</v>
      </c>
      <c r="H69" s="3">
        <f>$A69*C$5</f>
        <v>106.2</v>
      </c>
      <c r="I69" s="1"/>
      <c r="J69" s="3">
        <f>$D69/(2*PI())*60</f>
        <v>1037.0821682903293</v>
      </c>
    </row>
    <row r="70" spans="1:10" ht="12.75">
      <c r="A70" s="1">
        <v>60</v>
      </c>
      <c r="B70" s="3">
        <v>-0.8999999999999999</v>
      </c>
      <c r="C70" s="3">
        <f>$B70*$D$8</f>
        <v>-4051.4469453376205</v>
      </c>
      <c r="D70" s="3">
        <f>$D69+$C69*$G69</f>
        <v>107.55619045763451</v>
      </c>
      <c r="E70" s="3">
        <f>IF($C70=0,1,$D70/$C70)</f>
        <v>-0.0265475993907336</v>
      </c>
      <c r="F70" s="5">
        <f>$F69+$G69</f>
        <v>0.02930932628366806</v>
      </c>
      <c r="G70" s="4">
        <f>IF($C70&lt;&gt;0,IF($C70&gt;0,-$E70+SQRT(E70*E70+2*$G$8/C70),-$E70-SQRT(E70*E70+2*$G$8/C70)),$G$8/$D$60)</f>
        <v>0.000293713271852878</v>
      </c>
      <c r="H70" s="3">
        <f>$A70*C$5</f>
        <v>108</v>
      </c>
      <c r="I70" s="1"/>
      <c r="J70" s="3">
        <f>$D70/(2*PI())*60</f>
        <v>1027.0859622879527</v>
      </c>
    </row>
    <row r="71" spans="1:10" ht="12.75">
      <c r="A71" s="1">
        <v>61</v>
      </c>
      <c r="B71" s="3">
        <v>-0.9999999999999999</v>
      </c>
      <c r="C71" s="3">
        <f>$B71*$D$8</f>
        <v>-4501.6077170418</v>
      </c>
      <c r="D71" s="3">
        <f>$D70+$C70*$G70</f>
        <v>106.36622671958105</v>
      </c>
      <c r="E71" s="3">
        <f>IF($C71=0,1,$D71/$C71)</f>
        <v>-0.02362849750699265</v>
      </c>
      <c r="F71" s="5">
        <f>$F70+$G70</f>
        <v>0.02960303955552094</v>
      </c>
      <c r="G71" s="4">
        <f>IF($C71&lt;&gt;0,IF($C71&gt;0,-$E71+SQRT(E71*E71+2*$G$8/C71),-$E71-SQRT(E71*E71+2*$G$8/C71)),$G$8/$D$60)</f>
        <v>0.00029722563688216325</v>
      </c>
      <c r="H71" s="3">
        <f>$A71*C$5</f>
        <v>109.8</v>
      </c>
      <c r="I71" s="1"/>
      <c r="J71" s="3">
        <f>$D71/(2*PI())*60</f>
        <v>1015.7226456272737</v>
      </c>
    </row>
    <row r="72" spans="1:10" ht="12.75">
      <c r="A72" s="1">
        <v>62</v>
      </c>
      <c r="B72" s="3">
        <v>-0.9999999999999999</v>
      </c>
      <c r="C72" s="3">
        <f>$B72*$D$8</f>
        <v>-4501.6077170418</v>
      </c>
      <c r="D72" s="3">
        <f>$D71+$C71*$G71</f>
        <v>105.02823349888963</v>
      </c>
      <c r="E72" s="3">
        <f>IF($C72=0,1,$D72/$C72)</f>
        <v>-0.023331271870110484</v>
      </c>
      <c r="F72" s="5">
        <f>$F71+$G71</f>
        <v>0.029900265192403103</v>
      </c>
      <c r="G72" s="4">
        <f>IF($C72&lt;&gt;0,IF($C72&gt;0,-$E72+SQRT(E72*E72+2*$G$8/C72),-$E72-SQRT(E72*E72+2*$G$8/C72)),$G$8/$D$60)</f>
        <v>0.00030106128236162197</v>
      </c>
      <c r="H72" s="3">
        <f>$A72*C$5</f>
        <v>111.60000000000001</v>
      </c>
      <c r="I72" s="1"/>
      <c r="J72" s="3">
        <f>$D72/(2*PI())*60</f>
        <v>1002.9457515334846</v>
      </c>
    </row>
    <row r="73" spans="1:10" ht="12.75">
      <c r="A73" s="1">
        <v>63</v>
      </c>
      <c r="B73" s="3">
        <v>-0.9999999999999999</v>
      </c>
      <c r="C73" s="3">
        <f>$B73*$D$8</f>
        <v>-4501.6077170418</v>
      </c>
      <c r="D73" s="3">
        <f>$D72+$C72*$G72</f>
        <v>103.67297370690805</v>
      </c>
      <c r="E73" s="3">
        <f>IF($C73=0,1,$D73/$C73)</f>
        <v>-0.023030210587748862</v>
      </c>
      <c r="F73" s="5">
        <f>$F72+$G72</f>
        <v>0.030201326474764725</v>
      </c>
      <c r="G73" s="4">
        <f>IF($C73&lt;&gt;0,IF($C73&gt;0,-$E73+SQRT(E73*E73+2*$G$8/C73),-$E73-SQRT(E73*E73+2*$G$8/C73)),$G$8/$D$60)</f>
        <v>0.00030504937038648705</v>
      </c>
      <c r="H73" s="3">
        <f>$A73*C$5</f>
        <v>113.4</v>
      </c>
      <c r="I73" s="1"/>
      <c r="J73" s="3">
        <f>$D73/(2*PI())*60</f>
        <v>990.0039738294308</v>
      </c>
    </row>
    <row r="74" spans="1:10" ht="12.75">
      <c r="A74" s="1">
        <v>64</v>
      </c>
      <c r="B74" s="3">
        <v>-0.9999999999999999</v>
      </c>
      <c r="C74" s="3">
        <f>$B74*$D$8</f>
        <v>-4501.6077170418</v>
      </c>
      <c r="D74" s="3">
        <f>$D73+$C73*$G73</f>
        <v>102.2997611070975</v>
      </c>
      <c r="E74" s="3">
        <f>IF($C74=0,1,$D74/$C74)</f>
        <v>-0.022725161217362375</v>
      </c>
      <c r="F74" s="5">
        <f>$F73+$G73</f>
        <v>0.03050637584515121</v>
      </c>
      <c r="G74" s="4">
        <f>IF($C74&lt;&gt;0,IF($C74&gt;0,-$E74+SQRT(E74*E74+2*$G$8/C74),-$E74-SQRT(E74*E74+2*$G$8/C74)),$G$8/$D$60)</f>
        <v>0.0003092002744502463</v>
      </c>
      <c r="H74" s="3">
        <f>$A74*C$5</f>
        <v>115.2</v>
      </c>
      <c r="I74" s="1"/>
      <c r="J74" s="3">
        <f>$D74/(2*PI())*60</f>
        <v>976.8907594388754</v>
      </c>
    </row>
    <row r="75" spans="1:10" ht="12.75">
      <c r="A75" s="1">
        <v>65</v>
      </c>
      <c r="B75" s="3">
        <v>-0.9999999999999999</v>
      </c>
      <c r="C75" s="3">
        <f>$B75*$D$8</f>
        <v>-4501.6077170418</v>
      </c>
      <c r="D75" s="3">
        <f>$D74+$C74*$G74</f>
        <v>100.90786276552082</v>
      </c>
      <c r="E75" s="3">
        <f>IF($C75=0,1,$D75/$C75)</f>
        <v>-0.022415960942912126</v>
      </c>
      <c r="F75" s="5">
        <f>$F74+$G74</f>
        <v>0.030815576119601458</v>
      </c>
      <c r="G75" s="4">
        <f>IF($C75&lt;&gt;0,IF($C75&gt;0,-$E75+SQRT(E75*E75+2*$G$8/C75),-$E75-SQRT(E75*E75+2*$G$8/C75)),$G$8/$D$60)</f>
        <v>0.0003135253840599525</v>
      </c>
      <c r="H75" s="3">
        <f>$A75*C$5</f>
        <v>117</v>
      </c>
      <c r="I75" s="1"/>
      <c r="J75" s="3">
        <f>$D75/(2*PI())*60</f>
        <v>963.5991093582751</v>
      </c>
    </row>
    <row r="76" spans="1:10" ht="12.75">
      <c r="A76" s="1">
        <v>66</v>
      </c>
      <c r="B76" s="3">
        <v>-0.9999999999999999</v>
      </c>
      <c r="C76" s="3">
        <f>$B76*$D$8</f>
        <v>-4501.6077170418</v>
      </c>
      <c r="D76" s="3">
        <f>$D75+$C75*$G75</f>
        <v>99.49649447714805</v>
      </c>
      <c r="E76" s="3">
        <f>IF($C76=0,1,$D76/$C76)</f>
        <v>-0.022102435558852176</v>
      </c>
      <c r="F76" s="5">
        <f>$F75+$G75</f>
        <v>0.03112910150366141</v>
      </c>
      <c r="G76" s="4">
        <f>IF($C76&lt;&gt;0,IF($C76&gt;0,-$E76+SQRT(E76*E76+2*$G$8/C76),-$E76-SQRT(E76*E76+2*$G$8/C76)),$G$8/$D$60)</f>
        <v>0.000318037236376887</v>
      </c>
      <c r="H76" s="3">
        <f>$A76*C$5</f>
        <v>118.8</v>
      </c>
      <c r="I76" s="1"/>
      <c r="J76" s="3">
        <f>$D76/(2*PI())*60</f>
        <v>950.1215349812146</v>
      </c>
    </row>
    <row r="77" spans="1:10" ht="12.75">
      <c r="A77" s="1">
        <v>67</v>
      </c>
      <c r="B77" s="3">
        <v>-0.9999999999999999</v>
      </c>
      <c r="C77" s="3">
        <f>$B77*$D$8</f>
        <v>-4501.6077170418</v>
      </c>
      <c r="D77" s="3">
        <f>$D76+$C76*$G76</f>
        <v>98.06481559956721</v>
      </c>
      <c r="E77" s="3">
        <f>IF($C77=0,1,$D77/$C77)</f>
        <v>-0.02178439832247529</v>
      </c>
      <c r="F77" s="5">
        <f>$F76+$G76</f>
        <v>0.031447138740038294</v>
      </c>
      <c r="G77" s="4">
        <f>IF($C77&lt;&gt;0,IF($C77&gt;0,-$E77+SQRT(E77*E77+2*$G$8/C77),-$E77-SQRT(E77*E77+2*$G$8/C77)),$G$8/$D$60)</f>
        <v>0.0003227496693238921</v>
      </c>
      <c r="H77" s="3">
        <f>$A77*C$5</f>
        <v>120.60000000000001</v>
      </c>
      <c r="I77" s="1"/>
      <c r="J77" s="3">
        <f>$D77/(2*PI())*60</f>
        <v>936.4500087639798</v>
      </c>
    </row>
    <row r="78" spans="1:10" ht="12.75">
      <c r="A78" s="1">
        <v>68</v>
      </c>
      <c r="B78" s="3">
        <v>-0.9999999999999999</v>
      </c>
      <c r="C78" s="3">
        <f>$B78*$D$8</f>
        <v>-4501.6077170418</v>
      </c>
      <c r="D78" s="3">
        <f>$D77+$C77*$G77</f>
        <v>96.61192319746608</v>
      </c>
      <c r="E78" s="3">
        <f>IF($C78=0,1,$D78/$C78)</f>
        <v>-0.021461648653151397</v>
      </c>
      <c r="F78" s="5">
        <f>$F77+$G77</f>
        <v>0.031769888409362186</v>
      </c>
      <c r="G78" s="4">
        <f>IF($C78&lt;&gt;0,IF($C78&gt;0,-$E78+SQRT(E78*E78+2*$G$8/C78),-$E78-SQRT(E78*E78+2*$G$8/C78)),$G$8/$D$60)</f>
        <v>0.0003276780004234474</v>
      </c>
      <c r="H78" s="3">
        <f>$A78*C$5</f>
        <v>122.4</v>
      </c>
      <c r="I78" s="1"/>
      <c r="J78" s="3">
        <f>$D78/(2*PI())*60</f>
        <v>922.5759083094766</v>
      </c>
    </row>
    <row r="79" spans="1:10" ht="12.75">
      <c r="A79" s="1">
        <v>69</v>
      </c>
      <c r="B79" s="3">
        <v>-0.9999999999999999</v>
      </c>
      <c r="C79" s="3">
        <f>$B79*$D$8</f>
        <v>-4501.6077170418</v>
      </c>
      <c r="D79" s="3">
        <f>$D78+$C78*$G78</f>
        <v>95.13684538205507</v>
      </c>
      <c r="E79" s="3">
        <f>IF($C79=0,1,$D79/$C79)</f>
        <v>-0.02113397065272795</v>
      </c>
      <c r="F79" s="5">
        <f>$F78+$G78</f>
        <v>0.03209756640978563</v>
      </c>
      <c r="G79" s="4">
        <f>IF($C79&lt;&gt;0,IF($C79&gt;0,-$E79+SQRT(E79*E79+2*$G$8/C79),-$E79-SQRT(E79*E79+2*$G$8/C79)),$G$8/$D$60)</f>
        <v>0.0003328392366386476</v>
      </c>
      <c r="H79" s="3">
        <f>$A79*C$5</f>
        <v>124.2</v>
      </c>
      <c r="I79" s="1"/>
      <c r="J79" s="3">
        <f>$D79/(2*PI())*60</f>
        <v>908.4899527634052</v>
      </c>
    </row>
    <row r="80" spans="1:10" ht="12.75">
      <c r="A80" s="1">
        <v>70</v>
      </c>
      <c r="B80" s="3">
        <v>-0.9999999999999999</v>
      </c>
      <c r="C80" s="3">
        <f>$B80*$D$8</f>
        <v>-4501.6077170418</v>
      </c>
      <c r="D80" s="3">
        <f>$D79+$C79*$G79</f>
        <v>93.63853370586823</v>
      </c>
      <c r="E80" s="3">
        <f>IF($C80=0,1,$D80/$C80)</f>
        <v>-0.020801131416089302</v>
      </c>
      <c r="F80" s="5">
        <f>$F79+$G79</f>
        <v>0.03243040564642428</v>
      </c>
      <c r="G80" s="4">
        <f>IF($C80&lt;&gt;0,IF($C80&gt;0,-$E80+SQRT(E80*E80+2*$G$8/C80),-$E80-SQRT(E80*E80+2*$G$8/C80)),$G$8/$D$60)</f>
        <v>0.00033825232177639095</v>
      </c>
      <c r="H80" s="3">
        <f>$A80*C$5</f>
        <v>126</v>
      </c>
      <c r="I80" s="1"/>
      <c r="J80" s="3">
        <f>$D80/(2*PI())*60</f>
        <v>894.1821301899588</v>
      </c>
    </row>
    <row r="81" spans="1:10" ht="12.75">
      <c r="A81" s="1">
        <v>71</v>
      </c>
      <c r="B81" s="3">
        <v>-0.9999999999999999</v>
      </c>
      <c r="C81" s="3">
        <f>$B81*$D$8</f>
        <v>-4501.6077170418</v>
      </c>
      <c r="D81" s="3">
        <f>$D80+$C80*$G80</f>
        <v>92.11585444385231</v>
      </c>
      <c r="E81" s="3">
        <f>IF($C81=0,1,$D81/$C81)</f>
        <v>-0.020462879094312908</v>
      </c>
      <c r="F81" s="5">
        <f>$F80+$G80</f>
        <v>0.032768657968200665</v>
      </c>
      <c r="G81" s="4">
        <f>IF($C81&lt;&gt;0,IF($C81&gt;0,-$E81+SQRT(E81*E81+2*$G$8/C81),-$E81-SQRT(E81*E81+2*$G$8/C81)),$G$8/$D$60)</f>
        <v>0.00034393842966758126</v>
      </c>
      <c r="H81" s="3">
        <f>$A81*C$5</f>
        <v>127.8</v>
      </c>
      <c r="I81" s="1"/>
      <c r="J81" s="3">
        <f>$D81/(2*PI())*60</f>
        <v>879.6416143123578</v>
      </c>
    </row>
    <row r="82" spans="1:10" ht="12.75">
      <c r="A82" s="1">
        <v>72</v>
      </c>
      <c r="B82" s="3">
        <v>-0.9999999999999999</v>
      </c>
      <c r="C82" s="3">
        <f>$B82*$D$8</f>
        <v>-4501.6077170418</v>
      </c>
      <c r="D82" s="3">
        <f>$D81+$C81*$G81</f>
        <v>90.56757855467349</v>
      </c>
      <c r="E82" s="3">
        <f>IF($C82=0,1,$D82/$C82)</f>
        <v>-0.020118940664645327</v>
      </c>
      <c r="F82" s="5">
        <f>$F81+$G81</f>
        <v>0.033112596397868246</v>
      </c>
      <c r="G82" s="4">
        <f>IF($C82&lt;&gt;0,IF($C82&gt;0,-$E82+SQRT(E82*E82+2*$G$8/C82),-$E82-SQRT(E82*E82+2*$G$8/C82)),$G$8/$D$60)</f>
        <v>0.00034992131348452263</v>
      </c>
      <c r="H82" s="3">
        <f>$A82*C$5</f>
        <v>129.6</v>
      </c>
      <c r="I82" s="1"/>
      <c r="J82" s="3">
        <f>$D82/(2*PI())*60</f>
        <v>864.8566686503892</v>
      </c>
    </row>
    <row r="83" spans="1:10" ht="12.75">
      <c r="A83" s="1">
        <v>73</v>
      </c>
      <c r="B83" s="3">
        <v>-0.9999999999999999</v>
      </c>
      <c r="C83" s="3">
        <f>$B83*$D$8</f>
        <v>-4501.6077170418</v>
      </c>
      <c r="D83" s="3">
        <f>$D82+$C82*$G82</f>
        <v>88.99237006953416</v>
      </c>
      <c r="E83" s="3">
        <f>IF($C83=0,1,$D83/$C83)</f>
        <v>-0.019769019351160804</v>
      </c>
      <c r="F83" s="5">
        <f>$F82+$G82</f>
        <v>0.033462517711352766</v>
      </c>
      <c r="G83" s="4">
        <f>IF($C83&lt;&gt;0,IF($C83&gt;0,-$E83+SQRT(E83*E83+2*$G$8/C83),-$E83-SQRT(E83*E83+2*$G$8/C83)),$G$8/$D$60)</f>
        <v>0.0003562277243591254</v>
      </c>
      <c r="H83" s="3">
        <f>$A83*C$5</f>
        <v>131.4</v>
      </c>
      <c r="I83" s="1"/>
      <c r="J83" s="3">
        <f>$D83/(2*PI())*60</f>
        <v>849.814535641776</v>
      </c>
    </row>
    <row r="84" spans="1:10" ht="12.75">
      <c r="A84" s="1">
        <v>74</v>
      </c>
      <c r="B84" s="3">
        <v>-0.9999999999999999</v>
      </c>
      <c r="C84" s="3">
        <f>$B84*$D$8</f>
        <v>-4501.6077170418</v>
      </c>
      <c r="D84" s="3">
        <f>$D83+$C83*$G83</f>
        <v>87.38877259653488</v>
      </c>
      <c r="E84" s="3">
        <f>IF($C84=0,1,$D84/$C84)</f>
        <v>-0.01941279162680168</v>
      </c>
      <c r="F84" s="5">
        <f>$F83+$G83</f>
        <v>0.033818745435711894</v>
      </c>
      <c r="G84" s="4">
        <f>IF($C84&lt;&gt;0,IF($C84&gt;0,-$E84+SQRT(E84*E84+2*$G$8/C84),-$E84-SQRT(E84*E84+2*$G$8/C84)),$G$8/$D$60)</f>
        <v>0.0003628879161612364</v>
      </c>
      <c r="H84" s="3">
        <f>$A84*C$5</f>
        <v>133.20000000000002</v>
      </c>
      <c r="I84" s="1"/>
      <c r="J84" s="3">
        <f>$D84/(2*PI())*60</f>
        <v>834.5013077683255</v>
      </c>
    </row>
    <row r="85" spans="1:10" ht="12.75">
      <c r="A85" s="1">
        <v>75</v>
      </c>
      <c r="B85" s="3">
        <v>-0.9999999999999999</v>
      </c>
      <c r="C85" s="3">
        <f>$B85*$D$8</f>
        <v>-4501.6077170418</v>
      </c>
      <c r="D85" s="3">
        <f>$D84+$C84*$G84</f>
        <v>85.75519355272223</v>
      </c>
      <c r="E85" s="3">
        <f>IF($C85=0,1,$D85/$C85)</f>
        <v>-0.01904990371064044</v>
      </c>
      <c r="F85" s="5">
        <f>$F84+$G84</f>
        <v>0.03418163335187313</v>
      </c>
      <c r="G85" s="4">
        <f>IF($C85&lt;&gt;0,IF($C85&gt;0,-$E85+SQRT(E85*E85+2*$G$8/C85),-$E85-SQRT(E85*E85+2*$G$8/C85)),$G$8/$D$60)</f>
        <v>0.00036993625821367046</v>
      </c>
      <c r="H85" s="3">
        <f>$A85*C$5</f>
        <v>135</v>
      </c>
      <c r="I85" s="1"/>
      <c r="J85" s="3">
        <f>$D85/(2*PI())*60</f>
        <v>818.9017769830787</v>
      </c>
    </row>
    <row r="86" spans="1:10" ht="12.75">
      <c r="A86" s="1">
        <v>76</v>
      </c>
      <c r="B86" s="3">
        <v>-0.9999999999999999</v>
      </c>
      <c r="C86" s="3">
        <f>$B86*$D$8</f>
        <v>-4501.6077170418</v>
      </c>
      <c r="D86" s="3">
        <f>$D85+$C85*$G85</f>
        <v>84.089885637934</v>
      </c>
      <c r="E86" s="3">
        <f>IF($C86=0,1,$D86/$C86)</f>
        <v>-0.01867996745242677</v>
      </c>
      <c r="F86" s="5">
        <f>$F85+$G85</f>
        <v>0.034551569610086805</v>
      </c>
      <c r="G86" s="4">
        <f>IF($C86&lt;&gt;0,IF($C86&gt;0,-$E86+SQRT(E86*E86+2*$G$8/C86),-$E86-SQRT(E86*E86+2*$G$8/C86)),$G$8/$D$60)</f>
        <v>0.0003774119843295738</v>
      </c>
      <c r="H86" s="3">
        <f>$A86*C$5</f>
        <v>136.8</v>
      </c>
      <c r="I86" s="1"/>
      <c r="J86" s="3">
        <f>$D86/(2*PI())*60</f>
        <v>802.9992577985624</v>
      </c>
    </row>
    <row r="87" spans="1:10" ht="12.75">
      <c r="A87" s="1">
        <v>77</v>
      </c>
      <c r="B87" s="3">
        <v>-0.9999999999999999</v>
      </c>
      <c r="C87" s="3">
        <f>$B87*$D$8</f>
        <v>-4501.6077170418</v>
      </c>
      <c r="D87" s="3">
        <f>$D86+$C86*$G86</f>
        <v>82.39092493677194</v>
      </c>
      <c r="E87" s="3">
        <f>IF($C87=0,1,$D87/$C87)</f>
        <v>-0.018302555468097198</v>
      </c>
      <c r="F87" s="5">
        <f>$F86+$G86</f>
        <v>0.034928981594416375</v>
      </c>
      <c r="G87" s="4">
        <f>IF($C87&lt;&gt;0,IF($C87&gt;0,-$E87+SQRT(E87*E87+2*$G$8/C87),-$E87-SQRT(E87*E87+2*$G$8/C87)),$G$8/$D$60)</f>
        <v>0.0003853601155364185</v>
      </c>
      <c r="H87" s="3">
        <f>$A87*C$5</f>
        <v>138.6</v>
      </c>
      <c r="I87" s="1"/>
      <c r="J87" s="3">
        <f>$D87/(2*PI())*60</f>
        <v>786.7753781760335</v>
      </c>
    </row>
    <row r="88" spans="1:10" ht="12.75">
      <c r="A88" s="1">
        <v>78</v>
      </c>
      <c r="B88" s="3">
        <v>-0.9999999999999999</v>
      </c>
      <c r="C88" s="3">
        <f>$B88*$D$8</f>
        <v>-4501.6077170418</v>
      </c>
      <c r="D88" s="3">
        <f>$D87+$C87*$G87</f>
        <v>80.65618486683307</v>
      </c>
      <c r="E88" s="3">
        <f>IF($C88=0,1,$D88/$C88)</f>
        <v>-0.017917195352560776</v>
      </c>
      <c r="F88" s="5">
        <f>$F87+$G87</f>
        <v>0.03531434170995279</v>
      </c>
      <c r="G88" s="4">
        <f>IF($C88&lt;&gt;0,IF($C88&gt;0,-$E88+SQRT(E88*E88+2*$G$8/C88),-$E88-SQRT(E88*E88+2*$G$8/C88)),$G$8/$D$60)</f>
        <v>0.000393832606190532</v>
      </c>
      <c r="H88" s="3">
        <f>$A88*C$5</f>
        <v>140.4</v>
      </c>
      <c r="I88" s="1"/>
      <c r="J88" s="3">
        <f>$D88/(2*PI())*60</f>
        <v>770.2098307494125</v>
      </c>
    </row>
    <row r="89" spans="1:10" ht="12.75">
      <c r="A89" s="1">
        <v>79</v>
      </c>
      <c r="B89" s="3">
        <v>-0.9999999999999999</v>
      </c>
      <c r="C89" s="3">
        <f>$B89*$D$8</f>
        <v>-4501.6077170418</v>
      </c>
      <c r="D89" s="3">
        <f>$D88+$C88*$G88</f>
        <v>78.88330496758309</v>
      </c>
      <c r="E89" s="3">
        <f>IF($C89=0,1,$D89/$C89)</f>
        <v>-0.017523362746370244</v>
      </c>
      <c r="F89" s="5">
        <f>$F88+$G88</f>
        <v>0.03570817431614332</v>
      </c>
      <c r="G89" s="4">
        <f>IF($C89&lt;&gt;0,IF($C89&gt;0,-$E89+SQRT(E89*E89+2*$G$8/C89),-$E89-SQRT(E89*E89+2*$G$8/C89)),$G$8/$D$60)</f>
        <v>0.00040288978035883313</v>
      </c>
      <c r="H89" s="3">
        <f>$A89*C$5</f>
        <v>142.20000000000002</v>
      </c>
      <c r="I89" s="1"/>
      <c r="J89" s="3">
        <f>$D89/(2*PI())*60</f>
        <v>753.2800747809787</v>
      </c>
    </row>
    <row r="90" spans="1:10" ht="12.75">
      <c r="A90" s="1">
        <v>80</v>
      </c>
      <c r="B90" s="3">
        <v>-0.9999999999999999</v>
      </c>
      <c r="C90" s="3">
        <f>$B90*$D$8</f>
        <v>-4501.6077170418</v>
      </c>
      <c r="D90" s="3">
        <f>$D89+$C89*$G89</f>
        <v>77.0696532232025</v>
      </c>
      <c r="E90" s="3">
        <f>IF($C90=0,1,$D90/$C90)</f>
        <v>-0.01712047296601141</v>
      </c>
      <c r="F90" s="5">
        <f>$F89+$G89</f>
        <v>0.03611106409650215</v>
      </c>
      <c r="G90" s="4">
        <f>IF($C90&lt;&gt;0,IF($C90&gt;0,-$E90+SQRT(E90*E90+2*$G$8/C90),-$E90-SQRT(E90*E90+2*$G$8/C90)),$G$8/$D$60)</f>
        <v>0.0004126021495674849</v>
      </c>
      <c r="H90" s="3">
        <f>$A90*C$5</f>
        <v>144</v>
      </c>
      <c r="I90" s="1"/>
      <c r="J90" s="3">
        <f>$D90/(2*PI())*60</f>
        <v>735.9609763710541</v>
      </c>
    </row>
    <row r="91" spans="1:10" ht="12.75">
      <c r="A91" s="1">
        <v>81</v>
      </c>
      <c r="B91" s="3">
        <v>-0.9999999999999999</v>
      </c>
      <c r="C91" s="3">
        <f>$B91*$D$8</f>
        <v>-4501.6077170418</v>
      </c>
      <c r="D91" s="3">
        <f>$D90+$C90*$G90</f>
        <v>75.21228020264147</v>
      </c>
      <c r="E91" s="3">
        <f>IF($C91=0,1,$D91/$C91)</f>
        <v>-0.016707870816443926</v>
      </c>
      <c r="F91" s="5">
        <f>$F90+$G90</f>
        <v>0.03652366624606963</v>
      </c>
      <c r="G91" s="4">
        <f>IF($C91&lt;&gt;0,IF($C91&gt;0,-$E91+SQRT(E91*E91+2*$G$8/C91),-$E91-SQRT(E91*E91+2*$G$8/C91)),$G$8/$D$60)</f>
        <v>0.0004230527376924871</v>
      </c>
      <c r="H91" s="3">
        <f>$A91*C$5</f>
        <v>145.8</v>
      </c>
      <c r="I91" s="1"/>
      <c r="J91" s="3">
        <f>$D91/(2*PI())*60</f>
        <v>718.2243705277854</v>
      </c>
    </row>
    <row r="92" spans="1:10" ht="12.75">
      <c r="A92" s="1">
        <v>82</v>
      </c>
      <c r="B92" s="3">
        <v>-0.9999999999999999</v>
      </c>
      <c r="C92" s="3">
        <f>$B92*$D$8</f>
        <v>-4501.6077170418</v>
      </c>
      <c r="D92" s="3">
        <f>$D91+$C91*$G91</f>
        <v>73.30786273392931</v>
      </c>
      <c r="E92" s="3">
        <f>IF($C92=0,1,$D92/$C92)</f>
        <v>-0.016284818078751442</v>
      </c>
      <c r="F92" s="5">
        <f>$F91+$G91</f>
        <v>0.03694671898376212</v>
      </c>
      <c r="G92" s="4">
        <f>IF($C92&lt;&gt;0,IF($C92&gt;0,-$E92+SQRT(E92*E92+2*$G$8/C92),-$E92-SQRT(E92*E92+2*$G$8/C92)),$G$8/$D$60)</f>
        <v>0.0004343400892054851</v>
      </c>
      <c r="H92" s="3">
        <f>$A92*C$5</f>
        <v>147.6</v>
      </c>
      <c r="I92" s="1"/>
      <c r="J92" s="3">
        <f>$D92/(2*PI())*60</f>
        <v>700.0385232964197</v>
      </c>
    </row>
    <row r="93" spans="1:10" ht="12.75">
      <c r="A93" s="1">
        <v>83</v>
      </c>
      <c r="B93" s="3">
        <v>-0.9999999999999999</v>
      </c>
      <c r="C93" s="3">
        <f>$B93*$D$8</f>
        <v>-4501.6077170418</v>
      </c>
      <c r="D93" s="3">
        <f>$D92+$C92*$G92</f>
        <v>71.35263403654128</v>
      </c>
      <c r="E93" s="3">
        <f>IF($C93=0,1,$D93/$C93)</f>
        <v>-0.015850477989545957</v>
      </c>
      <c r="F93" s="5">
        <f>$F92+$G92</f>
        <v>0.0373810590729676</v>
      </c>
      <c r="G93" s="4">
        <f>IF($C93&lt;&gt;0,IF($C93&gt;0,-$E93+SQRT(E93*E93+2*$G$8/C93),-$E93-SQRT(E93*E93+2*$G$8/C93)),$G$8/$D$60)</f>
        <v>0.0004465822116548352</v>
      </c>
      <c r="H93" s="3">
        <f>$A93*C$5</f>
        <v>149.4</v>
      </c>
      <c r="I93" s="1"/>
      <c r="J93" s="3">
        <f>$D93/(2*PI())*60</f>
        <v>681.3674645725537</v>
      </c>
    </row>
    <row r="94" spans="1:10" ht="12.75">
      <c r="A94" s="1">
        <v>84</v>
      </c>
      <c r="B94" s="3">
        <v>-0.9999999999999999</v>
      </c>
      <c r="C94" s="3">
        <f>$B94*$D$8</f>
        <v>-4501.6077170418</v>
      </c>
      <c r="D94" s="3">
        <f>$D93+$C93*$G93</f>
        <v>69.34229610626227</v>
      </c>
      <c r="E94" s="3">
        <f>IF($C94=0,1,$D94/$C94)</f>
        <v>-0.015403895777891119</v>
      </c>
      <c r="F94" s="5">
        <f>$F93+$G93</f>
        <v>0.03782764128462243</v>
      </c>
      <c r="G94" s="4">
        <f>IF($C94&lt;&gt;0,IF($C94&gt;0,-$E94+SQRT(E94*E94+2*$G$8/C94),-$E94-SQRT(E94*E94+2*$G$8/C94)),$G$8/$D$60)</f>
        <v>0.00045992181594970566</v>
      </c>
      <c r="H94" s="3">
        <f>$A94*C$5</f>
        <v>151.20000000000002</v>
      </c>
      <c r="I94" s="1"/>
      <c r="J94" s="3">
        <f>$D94/(2*PI())*60</f>
        <v>662.1701514392116</v>
      </c>
    </row>
    <row r="95" spans="1:10" ht="12.75">
      <c r="A95" s="1">
        <v>85</v>
      </c>
      <c r="B95" s="3">
        <v>-0.9999999999999999</v>
      </c>
      <c r="C95" s="3">
        <f>$B95*$D$8</f>
        <v>-4501.6077170418</v>
      </c>
      <c r="D95" s="3">
        <f>$D94+$C94*$G94</f>
        <v>67.27190851034719</v>
      </c>
      <c r="E95" s="3">
        <f>IF($C95=0,1,$D95/$C95)</f>
        <v>-0.014943973961941413</v>
      </c>
      <c r="F95" s="5">
        <f>$F94+$G94</f>
        <v>0.03828756310057214</v>
      </c>
      <c r="G95" s="4">
        <f>IF($C95&lt;&gt;0,IF($C95&gt;0,-$E95+SQRT(E95*E95+2*$G$8/C95),-$E95-SQRT(E95*E95+2*$G$8/C95)),$G$8/$D$60)</f>
        <v>0.0004745333917523225</v>
      </c>
      <c r="H95" s="3">
        <f>$A95*C$5</f>
        <v>153</v>
      </c>
      <c r="I95" s="1"/>
      <c r="J95" s="3">
        <f>$D95/(2*PI())*60</f>
        <v>642.3994062388498</v>
      </c>
    </row>
    <row r="96" spans="1:10" ht="12.75">
      <c r="A96" s="1">
        <v>86</v>
      </c>
      <c r="B96" s="3">
        <v>-0.9999999999999999</v>
      </c>
      <c r="C96" s="3">
        <f>$B96*$D$8</f>
        <v>-4501.6077170418</v>
      </c>
      <c r="D96" s="3">
        <f>$D95+$C95*$G95</f>
        <v>65.13574533204091</v>
      </c>
      <c r="E96" s="3">
        <f>IF($C96=0,1,$D96/$C96)</f>
        <v>-0.01446944057018909</v>
      </c>
      <c r="F96" s="5">
        <f>$F95+$G95</f>
        <v>0.03876209649232446</v>
      </c>
      <c r="G96" s="4">
        <f>IF($C96&lt;&gt;0,IF($C96&gt;0,-$E96+SQRT(E96*E96+2*$G$8/C96),-$E96-SQRT(E96*E96+2*$G$8/C96)),$G$8/$D$60)</f>
        <v>0.000490632929575208</v>
      </c>
      <c r="H96" s="3">
        <f>$A96*C$5</f>
        <v>154.8</v>
      </c>
      <c r="I96" s="1"/>
      <c r="J96" s="3">
        <f>$D96/(2*PI())*60</f>
        <v>622.0005504941495</v>
      </c>
    </row>
    <row r="97" spans="1:10" ht="12.75">
      <c r="A97" s="1">
        <v>87</v>
      </c>
      <c r="B97" s="3">
        <v>-0.9999999999999999</v>
      </c>
      <c r="C97" s="3">
        <f>$B97*$D$8</f>
        <v>-4501.6077170418</v>
      </c>
      <c r="D97" s="3">
        <f>$D96+$C96*$G96</f>
        <v>62.92710835003033</v>
      </c>
      <c r="E97" s="3">
        <f>IF($C97=0,1,$D97/$C97)</f>
        <v>-0.013978807640613882</v>
      </c>
      <c r="F97" s="5">
        <f>$F96+$G96</f>
        <v>0.03925272942189967</v>
      </c>
      <c r="G97" s="4">
        <f>IF($C97&lt;&gt;0,IF($C97&gt;0,-$E97+SQRT(E97*E97+2*$G$8/C97),-$E97-SQRT(E97*E97+2*$G$8/C97)),$G$8/$D$60)</f>
        <v>0.0005084915458692559</v>
      </c>
      <c r="H97" s="3">
        <f>$A97*C$5</f>
        <v>156.6</v>
      </c>
      <c r="I97" s="1"/>
      <c r="J97" s="3">
        <f>$D97/(2*PI())*60</f>
        <v>600.9096209031966</v>
      </c>
    </row>
    <row r="98" spans="1:10" ht="12.75">
      <c r="A98" s="1">
        <v>88</v>
      </c>
      <c r="B98" s="3">
        <v>-0.9999999999999999</v>
      </c>
      <c r="C98" s="3">
        <f>$B98*$D$8</f>
        <v>-4501.6077170418</v>
      </c>
      <c r="D98" s="3">
        <f>$D97+$C97*$G97</f>
        <v>60.63807888309477</v>
      </c>
      <c r="E98" s="3">
        <f>IF($C98=0,1,$D98/$C98)</f>
        <v>-0.013470316094744625</v>
      </c>
      <c r="F98" s="5">
        <f>$F97+$G97</f>
        <v>0.03976122096776892</v>
      </c>
      <c r="G98" s="4">
        <f>IF($C98&lt;&gt;0,IF($C98&gt;0,-$E98+SQRT(E98*E98+2*$G$8/C98),-$E98-SQRT(E98*E98+2*$G$8/C98)),$G$8/$D$60)</f>
        <v>0.000528455010210177</v>
      </c>
      <c r="H98" s="3">
        <f>$A98*C$5</f>
        <v>158.4</v>
      </c>
      <c r="I98" s="1"/>
      <c r="J98" s="3">
        <f>$D98/(2*PI())*60</f>
        <v>579.0509996304486</v>
      </c>
    </row>
    <row r="99" spans="1:10" ht="12.75">
      <c r="A99" s="1">
        <v>89</v>
      </c>
      <c r="B99" s="3">
        <v>-0.9999999999999999</v>
      </c>
      <c r="C99" s="3">
        <f>$B99*$D$8</f>
        <v>-4501.6077170418</v>
      </c>
      <c r="D99" s="3">
        <f>$D98+$C98*$G98</f>
        <v>58.25918173102323</v>
      </c>
      <c r="E99" s="3">
        <f>IF($C99=0,1,$D99/$C99)</f>
        <v>-0.012941861084534448</v>
      </c>
      <c r="F99" s="5">
        <f>$F98+$G98</f>
        <v>0.0402896759779791</v>
      </c>
      <c r="G99" s="4">
        <f>IF($C99&lt;&gt;0,IF($C99&gt;0,-$E99+SQRT(E99*E99+2*$G$8/C99),-$E99-SQRT(E99*E99+2*$G$8/C99)),$G$8/$D$60)</f>
        <v>0.0005509724573843269</v>
      </c>
      <c r="H99" s="3">
        <f>$A99*C$5</f>
        <v>160.20000000000002</v>
      </c>
      <c r="I99" s="1"/>
      <c r="J99" s="3">
        <f>$D99/(2*PI())*60</f>
        <v>556.3342051788835</v>
      </c>
    </row>
    <row r="100" spans="1:10" ht="12.75">
      <c r="A100" s="1">
        <v>90</v>
      </c>
      <c r="B100" s="3">
        <v>-0.9999999999999999</v>
      </c>
      <c r="C100" s="3">
        <f>$B100*$D$8</f>
        <v>-4501.6077170418</v>
      </c>
      <c r="D100" s="3">
        <f>$D99+$C99*$G99</f>
        <v>55.77891986498446</v>
      </c>
      <c r="E100" s="3">
        <f>IF($C100=0,1,$D100/$C100)</f>
        <v>-0.012390888627150121</v>
      </c>
      <c r="F100" s="5">
        <f>$F99+$G99</f>
        <v>0.040840648435363426</v>
      </c>
      <c r="G100" s="4">
        <f>IF($C100&lt;&gt;0,IF($C100&gt;0,-$E100+SQRT(E100*E100+2*$G$8/C100),-$E100-SQRT(E100*E100+2*$G$8/C100)),$G$8/$D$60)</f>
        <v>0.0005766398736538041</v>
      </c>
      <c r="H100" s="3">
        <f>$A100*C$5</f>
        <v>162</v>
      </c>
      <c r="I100" s="1"/>
      <c r="J100" s="3">
        <f>$D100/(2*PI())*60</f>
        <v>532.6494490103396</v>
      </c>
    </row>
    <row r="101" spans="1:10" ht="12.75">
      <c r="A101" s="1">
        <v>91</v>
      </c>
      <c r="B101" s="3">
        <v>-0.9999999999999999</v>
      </c>
      <c r="C101" s="3">
        <f>$B101*$D$8</f>
        <v>-4501.6077170418</v>
      </c>
      <c r="D101" s="3">
        <f>$D100+$C100*$G100</f>
        <v>53.18311335979048</v>
      </c>
      <c r="E101" s="3">
        <f>IF($C101=0,1,$D101/$C101)</f>
        <v>-0.011814248753496315</v>
      </c>
      <c r="F101" s="5">
        <f>$F100+$G100</f>
        <v>0.04141728830901723</v>
      </c>
      <c r="G101" s="4">
        <f>IF($C101&lt;&gt;0,IF($C101&gt;0,-$E101+SQRT(E101*E101+2*$G$8/C101),-$E101-SQRT(E101*E101+2*$G$8/C101)),$G$8/$D$60)</f>
        <v>0.0006062682820402593</v>
      </c>
      <c r="H101" s="3">
        <f>$A101*C$5</f>
        <v>163.8</v>
      </c>
      <c r="I101" s="1"/>
      <c r="J101" s="3">
        <f>$D101/(2*PI())*60</f>
        <v>507.8613228136364</v>
      </c>
    </row>
    <row r="102" spans="1:10" ht="12.75">
      <c r="A102" s="1">
        <v>92</v>
      </c>
      <c r="B102" s="3">
        <v>-0.9999999999999999</v>
      </c>
      <c r="C102" s="3">
        <f>$B102*$D$8</f>
        <v>-4501.6077170418</v>
      </c>
      <c r="D102" s="3">
        <f>$D101+$C101*$G101</f>
        <v>50.45393138276037</v>
      </c>
      <c r="E102" s="3">
        <f>IF($C102=0,1,$D102/$C102)</f>
        <v>-0.011207980471456056</v>
      </c>
      <c r="F102" s="5">
        <f>$F101+$G101</f>
        <v>0.04202355659105749</v>
      </c>
      <c r="G102" s="4">
        <f>IF($C102&lt;&gt;0,IF($C102&gt;0,-$E102+SQRT(E102*E102+2*$G$8/C102),-$E102-SQRT(E102*E102+2*$G$8/C102)),$G$8/$D$60)</f>
        <v>0.0006409951450920895</v>
      </c>
      <c r="H102" s="3">
        <f>$A102*C$5</f>
        <v>165.6</v>
      </c>
      <c r="I102" s="1"/>
      <c r="J102" s="3">
        <f>$D102/(2*PI())*60</f>
        <v>481.7995546791372</v>
      </c>
    </row>
    <row r="103" spans="1:10" ht="12.75">
      <c r="A103" s="1">
        <v>93</v>
      </c>
      <c r="B103" s="3">
        <v>-0.9999999999999999</v>
      </c>
      <c r="C103" s="3">
        <f>$B103*$D$8</f>
        <v>-4501.6077170418</v>
      </c>
      <c r="D103" s="3">
        <f>$D102+$C102*$G102</f>
        <v>47.56842269102749</v>
      </c>
      <c r="E103" s="3">
        <f>IF($C103=0,1,$D103/$C103)</f>
        <v>-0.010566985326363965</v>
      </c>
      <c r="F103" s="5">
        <f>$F102+$G102</f>
        <v>0.04266455173614958</v>
      </c>
      <c r="G103" s="4">
        <f>IF($C103&lt;&gt;0,IF($C103&gt;0,-$E103+SQRT(E103*E103+2*$G$8/C103),-$E103-SQRT(E103*E103+2*$G$8/C103)),$G$8/$D$60)</f>
        <v>0.0006824756507835712</v>
      </c>
      <c r="H103" s="3">
        <f>$A103*C$5</f>
        <v>167.4</v>
      </c>
      <c r="I103" s="1"/>
      <c r="J103" s="3">
        <f>$D103/(2*PI())*60</f>
        <v>454.24497638170226</v>
      </c>
    </row>
    <row r="104" spans="1:10" ht="12.75">
      <c r="A104" s="1">
        <v>94</v>
      </c>
      <c r="B104" s="3">
        <v>-0.9999999999999999</v>
      </c>
      <c r="C104" s="3">
        <f>$B104*$D$8</f>
        <v>-4501.6077170418</v>
      </c>
      <c r="D104" s="3">
        <f>$D103+$C103*$G103</f>
        <v>44.496185034767045</v>
      </c>
      <c r="E104" s="3">
        <f>IF($C104=0,1,$D104/$C104)</f>
        <v>-0.009884509675580395</v>
      </c>
      <c r="F104" s="5">
        <f>$F103+$G103</f>
        <v>0.04334702738693315</v>
      </c>
      <c r="G104" s="4">
        <f>IF($C104&lt;&gt;0,IF($C104&gt;0,-$E104+SQRT(E104*E104+2*$G$8/C104),-$E104-SQRT(E104*E104+2*$G$8/C104)),$G$8/$D$60)</f>
        <v>0.000733231941531803</v>
      </c>
      <c r="H104" s="3">
        <f>$A104*C$5</f>
        <v>169.20000000000002</v>
      </c>
      <c r="I104" s="1"/>
      <c r="J104" s="3">
        <f>$D104/(2*PI())*60</f>
        <v>424.9072678208876</v>
      </c>
    </row>
    <row r="105" spans="1:10" ht="12.75">
      <c r="A105" s="1">
        <v>95</v>
      </c>
      <c r="B105" s="3">
        <v>-0.9999999999999999</v>
      </c>
      <c r="C105" s="3">
        <f>$B105*$D$8</f>
        <v>-4501.6077170418</v>
      </c>
      <c r="D105" s="3">
        <f>$D104+$C104*$G104</f>
        <v>41.19546246838594</v>
      </c>
      <c r="E105" s="3">
        <f>IF($C105=0,1,$D105/$C105)</f>
        <v>-0.009151277734048592</v>
      </c>
      <c r="F105" s="5">
        <f>$F104+$G104</f>
        <v>0.04408025932846495</v>
      </c>
      <c r="G105" s="4">
        <f>IF($C105&lt;&gt;0,IF($C105&gt;0,-$E105+SQRT(E105*E105+2*$G$8/C105),-$E105-SQRT(E105*E105+2*$G$8/C105)),$G$8/$D$60)</f>
        <v>0.0007973423258266325</v>
      </c>
      <c r="H105" s="3">
        <f>$A105*C$5</f>
        <v>171</v>
      </c>
      <c r="I105" s="1"/>
      <c r="J105" s="3">
        <f>$D105/(2*PI())*60</f>
        <v>393.3876890880165</v>
      </c>
    </row>
    <row r="106" spans="1:10" ht="12.75">
      <c r="A106" s="1">
        <v>96</v>
      </c>
      <c r="B106" s="3">
        <v>-0.9999999999999999</v>
      </c>
      <c r="C106" s="3">
        <f>$B106*$D$8</f>
        <v>-4501.6077170418</v>
      </c>
      <c r="D106" s="3">
        <f>$D105+$C105*$G105</f>
        <v>37.60614010132071</v>
      </c>
      <c r="E106" s="3">
        <f>IF($C106=0,1,$D106/$C106)</f>
        <v>-0.00835393540822196</v>
      </c>
      <c r="F106" s="5">
        <f>$F105+$G105</f>
        <v>0.04487760165429158</v>
      </c>
      <c r="G106" s="4">
        <f>IF($C106&lt;&gt;0,IF($C106&gt;0,-$E106+SQRT(E106*E106+2*$G$8/C106),-$E106-SQRT(E106*E106+2*$G$8/C106)),$G$8/$D$60)</f>
        <v>0.0008819484272512583</v>
      </c>
      <c r="H106" s="3">
        <f>$A106*C$5</f>
        <v>172.8</v>
      </c>
      <c r="I106" s="1"/>
      <c r="J106" s="3">
        <f>$D106/(2*PI())*60</f>
        <v>359.11218526389246</v>
      </c>
    </row>
    <row r="107" spans="1:10" ht="12.75">
      <c r="A107" s="1">
        <v>97</v>
      </c>
      <c r="B107" s="3">
        <v>-0.9999999999999999</v>
      </c>
      <c r="C107" s="3">
        <f>$B107*$D$8</f>
        <v>-4501.6077170418</v>
      </c>
      <c r="D107" s="3">
        <f>$D106+$C106*$G106</f>
        <v>33.635954255173566</v>
      </c>
      <c r="E107" s="3">
        <f>IF($C107=0,1,$D107/$C107)</f>
        <v>-0.0074719869809706995</v>
      </c>
      <c r="F107" s="5">
        <f>$F106+$G106</f>
        <v>0.04575955008154284</v>
      </c>
      <c r="G107" s="4">
        <f>IF($C107&lt;&gt;0,IF($C107&gt;0,-$E107+SQRT(E107*E107+2*$G$8/C107),-$E107-SQRT(E107*E107+2*$G$8/C107)),$G$8/$D$60)</f>
        <v>0.0010010564387034834</v>
      </c>
      <c r="H107" s="3">
        <f>$A107*C$5</f>
        <v>174.6</v>
      </c>
      <c r="I107" s="1"/>
      <c r="J107" s="3">
        <f>$D107/(2*PI())*60</f>
        <v>321.1997031194246</v>
      </c>
    </row>
    <row r="108" spans="1:10" ht="12.75">
      <c r="A108" s="1">
        <v>98</v>
      </c>
      <c r="B108" s="3">
        <v>-0.9999999999999999</v>
      </c>
      <c r="C108" s="3">
        <f>$B108*$D$8</f>
        <v>-4501.6077170418</v>
      </c>
      <c r="D108" s="3">
        <f>$D107+$C107*$G107</f>
        <v>29.12959086551158</v>
      </c>
      <c r="E108" s="3">
        <f>IF($C108=0,1,$D108/$C108)</f>
        <v>-0.006470930542267216</v>
      </c>
      <c r="F108" s="5">
        <f>$F107+$G107</f>
        <v>0.04676060652024632</v>
      </c>
      <c r="G108" s="4">
        <f>IF($C108&lt;&gt;0,IF($C108&gt;0,-$E108+SQRT(E108*E108+2*$G$8/C108),-$E108-SQRT(E108*E108+2*$G$8/C108)),$G$8/$D$60)</f>
        <v>0.0011874378790852425</v>
      </c>
      <c r="H108" s="3">
        <f>$A108*C$5</f>
        <v>176.4</v>
      </c>
      <c r="I108" s="1"/>
      <c r="J108" s="3">
        <f>$D108/(2*PI())*60</f>
        <v>278.1671025894414</v>
      </c>
    </row>
    <row r="109" spans="1:10" ht="12.75">
      <c r="A109" s="1">
        <v>99</v>
      </c>
      <c r="B109" s="3">
        <v>-0.9999999999999999</v>
      </c>
      <c r="C109" s="3">
        <f>$B109*$D$8</f>
        <v>-4501.6077170418</v>
      </c>
      <c r="D109" s="3">
        <f>$D108+$C108*$G108</f>
        <v>23.784211345513704</v>
      </c>
      <c r="E109" s="3">
        <f>IF($C109=0,1,$D109/$C109)</f>
        <v>-0.005283492663181974</v>
      </c>
      <c r="F109" s="5">
        <f>$F108+$G108</f>
        <v>0.04794804439933156</v>
      </c>
      <c r="G109" s="4">
        <f>IF($C109&lt;&gt;0,IF($C109&gt;0,-$E109+SQRT(E109*E109+2*$G$8/C109),-$E109-SQRT(E109*E109+2*$G$8/C109)),$G$8/$D$60)</f>
        <v>0.0015474991726966377</v>
      </c>
      <c r="H109" s="3">
        <f>$A109*C$5</f>
        <v>178.20000000000002</v>
      </c>
      <c r="I109" s="1"/>
      <c r="J109" s="3">
        <f>$D109/(2*PI())*60</f>
        <v>227.1224881908507</v>
      </c>
    </row>
    <row r="110" spans="1:10" ht="12.75">
      <c r="A110" s="1">
        <v>100</v>
      </c>
      <c r="B110" s="3">
        <v>-0.9999999999999999</v>
      </c>
      <c r="C110" s="3">
        <f>$B110*$D$8</f>
        <v>-4501.6077170418</v>
      </c>
      <c r="D110" s="3">
        <f>$D109+$C109*$G109</f>
        <v>16.81797712758672</v>
      </c>
      <c r="E110" s="3">
        <f>IF($C110=0,1,$D110/$C110)</f>
        <v>-0.003735993490485336</v>
      </c>
      <c r="F110" s="5">
        <f>$F109+$G109</f>
        <v>0.0494955435720282</v>
      </c>
      <c r="G110" s="4" t="e">
        <f>IF($C110&lt;&gt;0,IF($C110&gt;0,-$E110+SQRT(E110*E110+2*$G$8/C110),-$E110-SQRT(E110*E110+2*$G$8/C110)),$G$8/$D$60)</f>
        <v>#NUM!</v>
      </c>
      <c r="H110" s="3">
        <f>$A110*C$5</f>
        <v>180</v>
      </c>
      <c r="I110" s="1"/>
      <c r="J110" s="3">
        <f>$D110/(2*PI())*60</f>
        <v>160.5998515597117</v>
      </c>
    </row>
    <row r="111" ht="12.75"/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1" width="9.125" style="1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1" width="9.125" style="1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2012-05-19T06:37:02Z</dcterms:created>
  <dcterms:modified xsi:type="dcterms:W3CDTF">2012-05-19T08:20:49Z</dcterms:modified>
  <cp:category/>
  <cp:version/>
  <cp:contentType/>
  <cp:contentStatus/>
</cp:coreProperties>
</file>