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7985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<sst xmlns="http://schemas.openxmlformats.org/spreadsheetml/2006/main" count="8" uniqueCount="8">
  <si>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Step</t>
  </si>
  <si>
    <t>g(sin^2)</t>
  </si>
  <si>
    <t>t(lin)</t>
  </si>
  <si>
    <t>n(sin^2)</t>
  </si>
  <si>
    <t>Vn</t>
  </si>
  <si>
    <t>v(sin^2)</t>
  </si>
  <si>
    <t>v(linear)</t>
  </si>
  <si>
    <t>g(linear)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</si>
</sst>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.000000"/>
  </numFmts>
  <fonts count="3">
    <font>
      <sz val="11"/>
      <name val="Arial"/>
      <family val="0"/>
    </font>
    <font>
      <sz val="12"/>
      <name val="Arial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01025"/>
          <c:w val="0.97325"/>
          <c:h val="0.92725"/>
        </c:manualLayout>
      </c:layout>
      <c:lineChart>
        <c:grouping val="standard"/>
        <c:varyColors val="0"/>
        <c:ser>
          <c:idx val="1"/>
          <c:order val="0"/>
          <c:tx>
            <c:strRef>
              <c:f>Tabelle1!$B$1</c:f>
              <c:strCache>
                <c:ptCount val="1"/>
                <c:pt idx="0">
                  <c:v>v(sin^2)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Tabelle1!$B$2:$B$42</c:f>
              <c:numCache/>
            </c:numRef>
          </c:val>
          <c:smooth val="0"/>
        </c:ser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Tabelle1!$C$2:$C$80</c:f>
            </c:numRef>
          </c:val>
          <c:smooth val="0"/>
        </c:ser>
        <c:ser>
          <c:idx val="2"/>
          <c:order val="2"/>
          <c:tx>
            <c:strRef>
              <c:f>Tabelle1!$D$1</c:f>
              <c:strCache>
                <c:ptCount val="1"/>
                <c:pt idx="0">
                  <c:v>v(linear)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Tabelle1!$D$2:$D$42</c:f>
              <c:numCache/>
            </c:numRef>
          </c:val>
          <c:smooth val="0"/>
        </c:ser>
        <c:ser>
          <c:idx val="3"/>
          <c:order val="3"/>
          <c:tx>
            <c:strRef>
              <c:f>Tabelle1!$E$1</c:f>
              <c:strCache>
                <c:ptCount val="1"/>
                <c:pt idx="0">
                  <c:v>g(sin^2)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Tabelle1!$E$2:$E$42</c:f>
              <c:numCache/>
            </c:numRef>
          </c:val>
          <c:smooth val="0"/>
        </c:ser>
        <c:ser>
          <c:idx val="4"/>
          <c:order val="4"/>
          <c:tx>
            <c:strRef>
              <c:f>Tabelle1!$F$1</c:f>
              <c:strCache>
                <c:ptCount val="1"/>
                <c:pt idx="0">
                  <c:v>g(linear)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Tabelle1!$F$2:$F$42</c:f>
              <c:numCache/>
            </c:numRef>
          </c:val>
          <c:smooth val="0"/>
        </c:ser>
        <c:marker val="1"/>
        <c:axId val="57034914"/>
        <c:axId val="43552179"/>
      </c:lineChart>
      <c:catAx>
        <c:axId val="570349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3552179"/>
        <c:crosses val="autoZero"/>
        <c:auto val="1"/>
        <c:lblOffset val="100"/>
        <c:tickLblSkip val="10"/>
        <c:tickMarkSkip val="10"/>
        <c:noMultiLvlLbl val="0"/>
      </c:catAx>
      <c:valAx>
        <c:axId val="43552179"/>
        <c:scaling>
          <c:orientation val="minMax"/>
          <c:max val="110"/>
          <c:min val="-11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7034914"/>
        <c:crossesAt val="1"/>
        <c:crossBetween val="between"/>
        <c:dispUnits/>
        <c:majorUnit val="1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225"/>
          <c:y val="0.94"/>
          <c:w val="0.62425"/>
          <c:h val="0.0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228600</xdr:colOff>
      <xdr:row>0</xdr:row>
      <xdr:rowOff>76200</xdr:rowOff>
    </xdr:from>
    <xdr:to>
      <xdr:col>17</xdr:col>
      <xdr:colOff>733425</xdr:colOff>
      <xdr:row>42</xdr:row>
      <xdr:rowOff>19050</xdr:rowOff>
    </xdr:to>
    <xdr:graphicFrame>
      <xdr:nvGraphicFramePr>
        <xdr:cNvPr id="1" name="Chart 1"/>
        <xdr:cNvGraphicFramePr/>
      </xdr:nvGraphicFramePr>
      <xdr:xfrm>
        <a:off x="4524375" y="76200"/>
        <a:ext cx="7210425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workbookViewId="0" topLeftCell="A1">
      <selection activeCell="F2" sqref="F2"/>
    </sheetView>
  </sheetViews>
  <sheetFormatPr defaultColWidth="11.00390625" defaultRowHeight="14.25"/>
  <cols>
    <col min="1" max="1" width="5.00390625" style="1" customWidth="1"/>
    <col min="2" max="2" width="6.50390625" style="2" customWidth="1"/>
    <col min="3" max="3" width="0" style="0" hidden="1" customWidth="1"/>
    <col min="4" max="4" width="7.375" style="2" customWidth="1"/>
    <col min="5" max="5" width="7.25390625" style="2" customWidth="1"/>
    <col min="6" max="6" width="7.75390625" style="2" customWidth="1"/>
    <col min="7" max="7" width="6.125" style="3" customWidth="1"/>
    <col min="8" max="8" width="7.75390625" style="3" customWidth="1"/>
    <col min="9" max="9" width="8.625" style="4" customWidth="1"/>
  </cols>
  <sheetData>
    <row r="1" spans="1:9" ht="14.25">
      <c r="A1" s="1" t="s">
        <v>0</v>
      </c>
      <c r="B1" s="2" t="s">
        <v>5</v>
      </c>
      <c r="D1" s="2" t="s">
        <v>6</v>
      </c>
      <c r="E1" s="2" t="s">
        <v>1</v>
      </c>
      <c r="F1" s="2" t="s">
        <v>7</v>
      </c>
      <c r="G1" s="3" t="s">
        <v>2</v>
      </c>
      <c r="H1" s="3" t="s">
        <v>3</v>
      </c>
      <c r="I1" s="4" t="s">
        <v>4</v>
      </c>
    </row>
    <row r="2" spans="1:7" ht="14.25">
      <c r="A2" s="1">
        <v>0</v>
      </c>
      <c r="B2" s="2">
        <f>SIN(A2*PI()/40)*SIN(A2*PI()/40)*100</f>
        <v>0</v>
      </c>
      <c r="C2" s="2">
        <f>100-B2</f>
        <v>100</v>
      </c>
      <c r="D2" s="2">
        <f>IF(A2&gt;20,200-(A2/20*100),A2/20*100)</f>
        <v>0</v>
      </c>
      <c r="E2" s="2">
        <f>ATAN((B2-B2)*PI()/180)*1000</f>
        <v>0</v>
      </c>
      <c r="F2" s="2">
        <v>0</v>
      </c>
      <c r="G2" s="3">
        <f>B2/100*1968.5</f>
        <v>0</v>
      </c>
    </row>
    <row r="3" spans="1:9" ht="14.25">
      <c r="A3" s="1">
        <f>SUM(A2,1)</f>
        <v>1</v>
      </c>
      <c r="B3" s="2">
        <f aca="true" t="shared" si="0" ref="B3:B42">SIN(A3*PI()/40)*SIN(A3*PI()/40)*100</f>
        <v>0.6155829702431137</v>
      </c>
      <c r="C3" s="2">
        <f aca="true" t="shared" si="1" ref="C3:C41">100-B3</f>
        <v>99.38441702975689</v>
      </c>
      <c r="D3" s="2">
        <f aca="true" t="shared" si="2" ref="D3:D42">IF(A3&gt;20,200-(A3/20*100),A3/20*100)</f>
        <v>5</v>
      </c>
      <c r="E3" s="2">
        <f>ATAN((B3-B2)*PI()/180)*800</f>
        <v>8.59482902273594</v>
      </c>
      <c r="F3" s="2">
        <f>ATAN((D3-D2)*PI()/180)*800</f>
        <v>69.6367562307621</v>
      </c>
      <c r="G3" s="3">
        <f>B3/100*1968.5</f>
        <v>12.117750769235695</v>
      </c>
      <c r="H3" s="3">
        <v>65535</v>
      </c>
      <c r="I3" s="4">
        <f>0.0254/(H3*0.000001085)</f>
        <v>0.3572158121438609</v>
      </c>
    </row>
    <row r="4" spans="1:9" ht="14.25">
      <c r="A4" s="1">
        <f aca="true" t="shared" si="3" ref="A4:A22">SUM(A3,1)</f>
        <v>2</v>
      </c>
      <c r="B4" s="2">
        <f t="shared" si="0"/>
        <v>2.4471741852423214</v>
      </c>
      <c r="C4" s="2">
        <f t="shared" si="1"/>
        <v>97.55282581475768</v>
      </c>
      <c r="D4" s="2">
        <f t="shared" si="2"/>
        <v>10</v>
      </c>
      <c r="E4" s="2">
        <f aca="true" t="shared" si="4" ref="E4:E42">ATAN((B4-B3)*PI()/180)*800</f>
        <v>25.565131768696425</v>
      </c>
      <c r="F4" s="2">
        <f aca="true" t="shared" si="5" ref="F4:F42">ATAN((D4-D3)*PI()/180)*800</f>
        <v>69.6367562307621</v>
      </c>
      <c r="G4" s="3">
        <f aca="true" t="shared" si="6" ref="G4:G42">B4/100*1968.5</f>
        <v>48.1726238364951</v>
      </c>
      <c r="H4" s="3">
        <f aca="true" t="shared" si="7" ref="H4:H40">921600/(G4)</f>
        <v>19131.197900451607</v>
      </c>
      <c r="I4" s="4">
        <f>0.0254/(H4*0.000001085)</f>
        <v>1.2236629598764075</v>
      </c>
    </row>
    <row r="5" spans="1:9" ht="14.25">
      <c r="A5" s="1">
        <f t="shared" si="3"/>
        <v>3</v>
      </c>
      <c r="B5" s="2">
        <f t="shared" si="0"/>
        <v>5.449673790581606</v>
      </c>
      <c r="C5" s="2">
        <f t="shared" si="1"/>
        <v>94.55032620941839</v>
      </c>
      <c r="D5" s="2">
        <f t="shared" si="2"/>
        <v>15</v>
      </c>
      <c r="E5" s="2">
        <f t="shared" si="4"/>
        <v>41.884491111461145</v>
      </c>
      <c r="F5" s="2">
        <f t="shared" si="5"/>
        <v>69.6367562307621</v>
      </c>
      <c r="G5" s="3">
        <f t="shared" si="6"/>
        <v>107.27682856759893</v>
      </c>
      <c r="H5" s="3">
        <f t="shared" si="7"/>
        <v>8590.857991474526</v>
      </c>
      <c r="I5" s="4">
        <f aca="true" t="shared" si="8" ref="I5:I41">0.0254/(H5*0.000001085)</f>
        <v>2.725005845991156</v>
      </c>
    </row>
    <row r="6" spans="1:9" ht="14.25">
      <c r="A6" s="1">
        <f t="shared" si="3"/>
        <v>4</v>
      </c>
      <c r="B6" s="2">
        <f t="shared" si="0"/>
        <v>9.549150281252627</v>
      </c>
      <c r="C6" s="2">
        <f t="shared" si="1"/>
        <v>90.45084971874738</v>
      </c>
      <c r="D6" s="2">
        <f t="shared" si="2"/>
        <v>20</v>
      </c>
      <c r="E6" s="2">
        <f t="shared" si="4"/>
        <v>57.14211323428087</v>
      </c>
      <c r="F6" s="2">
        <f t="shared" si="5"/>
        <v>69.6367562307621</v>
      </c>
      <c r="G6" s="3">
        <f t="shared" si="6"/>
        <v>187.97502328645797</v>
      </c>
      <c r="H6" s="3">
        <f t="shared" si="7"/>
        <v>4902.779017590863</v>
      </c>
      <c r="I6" s="4">
        <f t="shared" si="8"/>
        <v>4.774871183231759</v>
      </c>
    </row>
    <row r="7" spans="1:9" ht="14.25">
      <c r="A7" s="1">
        <f t="shared" si="3"/>
        <v>5</v>
      </c>
      <c r="B7" s="2">
        <f t="shared" si="0"/>
        <v>14.644660940672624</v>
      </c>
      <c r="C7" s="2">
        <f t="shared" si="1"/>
        <v>85.35533905932738</v>
      </c>
      <c r="D7" s="2">
        <f t="shared" si="2"/>
        <v>25</v>
      </c>
      <c r="E7" s="2">
        <f t="shared" si="4"/>
        <v>70.9600653184031</v>
      </c>
      <c r="F7" s="2">
        <f t="shared" si="5"/>
        <v>69.6367562307621</v>
      </c>
      <c r="G7" s="3">
        <f t="shared" si="6"/>
        <v>288.28015061714063</v>
      </c>
      <c r="H7" s="3">
        <f t="shared" si="7"/>
        <v>3196.8902403688535</v>
      </c>
      <c r="I7" s="4">
        <f t="shared" si="8"/>
        <v>7.32278448388234</v>
      </c>
    </row>
    <row r="8" spans="1:9" ht="14.25">
      <c r="A8" s="1">
        <f t="shared" si="3"/>
        <v>6</v>
      </c>
      <c r="B8" s="2">
        <f t="shared" si="0"/>
        <v>20.61073738537634</v>
      </c>
      <c r="C8" s="2">
        <f t="shared" si="1"/>
        <v>79.38926261462366</v>
      </c>
      <c r="D8" s="2">
        <f t="shared" si="2"/>
        <v>30</v>
      </c>
      <c r="E8" s="2">
        <f t="shared" si="4"/>
        <v>83.00301563258304</v>
      </c>
      <c r="F8" s="2">
        <f t="shared" si="5"/>
        <v>69.6367562307621</v>
      </c>
      <c r="G8" s="3">
        <f t="shared" si="6"/>
        <v>405.72236543113326</v>
      </c>
      <c r="H8" s="3">
        <f t="shared" si="7"/>
        <v>2271.5040592368605</v>
      </c>
      <c r="I8" s="4">
        <f t="shared" si="8"/>
        <v>10.306007666441436</v>
      </c>
    </row>
    <row r="9" spans="1:9" ht="14.25">
      <c r="A9" s="1">
        <f t="shared" si="3"/>
        <v>7</v>
      </c>
      <c r="B9" s="2">
        <f t="shared" si="0"/>
        <v>27.300475013022652</v>
      </c>
      <c r="C9" s="2">
        <f t="shared" si="1"/>
        <v>72.69952498697735</v>
      </c>
      <c r="D9" s="2">
        <f t="shared" si="2"/>
        <v>35</v>
      </c>
      <c r="E9" s="2">
        <f t="shared" si="4"/>
        <v>92.98534496921403</v>
      </c>
      <c r="F9" s="2">
        <f t="shared" si="5"/>
        <v>69.6367562307621</v>
      </c>
      <c r="G9" s="3">
        <f t="shared" si="6"/>
        <v>537.4098506313509</v>
      </c>
      <c r="H9" s="3">
        <f t="shared" si="7"/>
        <v>1714.8922724756558</v>
      </c>
      <c r="I9" s="4">
        <f t="shared" si="8"/>
        <v>13.651083875404337</v>
      </c>
    </row>
    <row r="10" spans="1:9" ht="14.25">
      <c r="A10" s="1">
        <f t="shared" si="3"/>
        <v>8</v>
      </c>
      <c r="B10" s="2">
        <f t="shared" si="0"/>
        <v>34.54915028125263</v>
      </c>
      <c r="C10" s="2">
        <f t="shared" si="1"/>
        <v>65.45084971874738</v>
      </c>
      <c r="D10" s="2">
        <f t="shared" si="2"/>
        <v>40</v>
      </c>
      <c r="E10" s="2">
        <f t="shared" si="4"/>
        <v>100.6757480537939</v>
      </c>
      <c r="F10" s="2">
        <f t="shared" si="5"/>
        <v>69.6367562307621</v>
      </c>
      <c r="G10" s="3">
        <f t="shared" si="6"/>
        <v>680.1000232864579</v>
      </c>
      <c r="H10" s="3">
        <f t="shared" si="7"/>
        <v>1355.0947925961507</v>
      </c>
      <c r="I10" s="4">
        <f t="shared" si="8"/>
        <v>17.275646232834934</v>
      </c>
    </row>
    <row r="11" spans="1:9" ht="14.25">
      <c r="A11" s="1">
        <f t="shared" si="3"/>
        <v>9</v>
      </c>
      <c r="B11" s="2">
        <f t="shared" si="0"/>
        <v>42.178276747988455</v>
      </c>
      <c r="C11" s="2">
        <f t="shared" si="1"/>
        <v>57.821723252011545</v>
      </c>
      <c r="D11" s="2">
        <f t="shared" si="2"/>
        <v>45</v>
      </c>
      <c r="E11" s="2">
        <f t="shared" si="4"/>
        <v>105.89977124287684</v>
      </c>
      <c r="F11" s="2">
        <f t="shared" si="5"/>
        <v>69.6367562307621</v>
      </c>
      <c r="G11" s="3">
        <f t="shared" si="6"/>
        <v>830.2793777841528</v>
      </c>
      <c r="H11" s="3">
        <f t="shared" si="7"/>
        <v>1109.987824170177</v>
      </c>
      <c r="I11" s="4">
        <f t="shared" si="8"/>
        <v>21.09044598426047</v>
      </c>
    </row>
    <row r="12" spans="1:9" ht="14.25">
      <c r="A12" s="1">
        <f t="shared" si="3"/>
        <v>10</v>
      </c>
      <c r="B12" s="2">
        <f t="shared" si="0"/>
        <v>49.999999999999986</v>
      </c>
      <c r="C12" s="2">
        <f t="shared" si="1"/>
        <v>50.000000000000014</v>
      </c>
      <c r="D12" s="2">
        <f t="shared" si="2"/>
        <v>50</v>
      </c>
      <c r="E12" s="2">
        <f t="shared" si="4"/>
        <v>108.540910822133</v>
      </c>
      <c r="F12" s="2">
        <f t="shared" si="5"/>
        <v>69.6367562307621</v>
      </c>
      <c r="G12" s="3">
        <f t="shared" si="6"/>
        <v>984.2499999999997</v>
      </c>
      <c r="H12" s="3">
        <f t="shared" si="7"/>
        <v>936.3474726949457</v>
      </c>
      <c r="I12" s="4">
        <f t="shared" si="8"/>
        <v>25.00155009920634</v>
      </c>
    </row>
    <row r="13" spans="1:9" ht="14.25">
      <c r="A13" s="1">
        <f t="shared" si="3"/>
        <v>11</v>
      </c>
      <c r="B13" s="2">
        <f t="shared" si="0"/>
        <v>57.82172325201152</v>
      </c>
      <c r="C13" s="2">
        <f t="shared" si="1"/>
        <v>42.17827674798848</v>
      </c>
      <c r="D13" s="2">
        <f t="shared" si="2"/>
        <v>55.00000000000001</v>
      </c>
      <c r="E13" s="2">
        <f t="shared" si="4"/>
        <v>108.54091082213311</v>
      </c>
      <c r="F13" s="2">
        <f t="shared" si="5"/>
        <v>69.6367562307622</v>
      </c>
      <c r="G13" s="3">
        <f t="shared" si="6"/>
        <v>1138.2206222158468</v>
      </c>
      <c r="H13" s="3">
        <f t="shared" si="7"/>
        <v>809.6848554771942</v>
      </c>
      <c r="I13" s="4">
        <f t="shared" si="8"/>
        <v>28.912654214152212</v>
      </c>
    </row>
    <row r="14" spans="1:9" ht="14.25">
      <c r="A14" s="1">
        <f t="shared" si="3"/>
        <v>12</v>
      </c>
      <c r="B14" s="2">
        <f t="shared" si="0"/>
        <v>65.45084971874738</v>
      </c>
      <c r="C14" s="2">
        <f t="shared" si="1"/>
        <v>34.54915028125262</v>
      </c>
      <c r="D14" s="2">
        <f t="shared" si="2"/>
        <v>60</v>
      </c>
      <c r="E14" s="2">
        <f t="shared" si="4"/>
        <v>105.89977124287724</v>
      </c>
      <c r="F14" s="2">
        <f t="shared" si="5"/>
        <v>69.636756230762</v>
      </c>
      <c r="G14" s="3">
        <f t="shared" si="6"/>
        <v>1288.399976713542</v>
      </c>
      <c r="H14" s="3">
        <f t="shared" si="7"/>
        <v>715.3058185788101</v>
      </c>
      <c r="I14" s="4">
        <f t="shared" si="8"/>
        <v>32.72745396557776</v>
      </c>
    </row>
    <row r="15" spans="1:9" ht="14.25">
      <c r="A15" s="1">
        <f t="shared" si="3"/>
        <v>13</v>
      </c>
      <c r="B15" s="2">
        <f t="shared" si="0"/>
        <v>72.69952498697734</v>
      </c>
      <c r="C15" s="2">
        <f t="shared" si="1"/>
        <v>27.300475013022663</v>
      </c>
      <c r="D15" s="2">
        <f t="shared" si="2"/>
        <v>65</v>
      </c>
      <c r="E15" s="2">
        <f t="shared" si="4"/>
        <v>100.67574805379364</v>
      </c>
      <c r="F15" s="2">
        <f t="shared" si="5"/>
        <v>69.6367562307621</v>
      </c>
      <c r="G15" s="3">
        <f t="shared" si="6"/>
        <v>1431.0901493686488</v>
      </c>
      <c r="H15" s="3">
        <f t="shared" si="7"/>
        <v>643.9845878378665</v>
      </c>
      <c r="I15" s="4">
        <f t="shared" si="8"/>
        <v>36.35201632300835</v>
      </c>
    </row>
    <row r="16" spans="1:9" ht="14.25">
      <c r="A16" s="1">
        <f t="shared" si="3"/>
        <v>14</v>
      </c>
      <c r="B16" s="2">
        <f t="shared" si="0"/>
        <v>79.38926261462365</v>
      </c>
      <c r="C16" s="2">
        <f t="shared" si="1"/>
        <v>20.610737385376353</v>
      </c>
      <c r="D16" s="2">
        <f t="shared" si="2"/>
        <v>70</v>
      </c>
      <c r="E16" s="2">
        <f t="shared" si="4"/>
        <v>92.98534496921397</v>
      </c>
      <c r="F16" s="2">
        <f t="shared" si="5"/>
        <v>69.6367562307621</v>
      </c>
      <c r="G16" s="3">
        <f t="shared" si="6"/>
        <v>1562.7776345688665</v>
      </c>
      <c r="H16" s="3">
        <f t="shared" si="7"/>
        <v>589.7192150783804</v>
      </c>
      <c r="I16" s="4">
        <f t="shared" si="8"/>
        <v>39.69709253197126</v>
      </c>
    </row>
    <row r="17" spans="1:9" ht="14.25">
      <c r="A17" s="1">
        <f t="shared" si="3"/>
        <v>15</v>
      </c>
      <c r="B17" s="2">
        <f t="shared" si="0"/>
        <v>85.35533905932738</v>
      </c>
      <c r="C17" s="2">
        <f t="shared" si="1"/>
        <v>14.644660940672622</v>
      </c>
      <c r="D17" s="2">
        <f t="shared" si="2"/>
        <v>75</v>
      </c>
      <c r="E17" s="2">
        <f t="shared" si="4"/>
        <v>83.00301563258328</v>
      </c>
      <c r="F17" s="2">
        <f t="shared" si="5"/>
        <v>69.6367562307621</v>
      </c>
      <c r="G17" s="3">
        <f t="shared" si="6"/>
        <v>1680.2198493828594</v>
      </c>
      <c r="H17" s="3">
        <f t="shared" si="7"/>
        <v>548.4996504109278</v>
      </c>
      <c r="I17" s="4">
        <f t="shared" si="8"/>
        <v>42.68031571453035</v>
      </c>
    </row>
    <row r="18" spans="1:9" ht="14.25">
      <c r="A18" s="1">
        <f t="shared" si="3"/>
        <v>16</v>
      </c>
      <c r="B18" s="2">
        <f t="shared" si="0"/>
        <v>90.45084971874736</v>
      </c>
      <c r="C18" s="2">
        <f t="shared" si="1"/>
        <v>9.549150281252636</v>
      </c>
      <c r="D18" s="2">
        <f t="shared" si="2"/>
        <v>80</v>
      </c>
      <c r="E18" s="2">
        <f t="shared" si="4"/>
        <v>70.96006531840295</v>
      </c>
      <c r="F18" s="2">
        <f t="shared" si="5"/>
        <v>69.6367562307621</v>
      </c>
      <c r="G18" s="3">
        <f t="shared" si="6"/>
        <v>1780.5249767135417</v>
      </c>
      <c r="H18" s="3">
        <f t="shared" si="7"/>
        <v>517.6001527937402</v>
      </c>
      <c r="I18" s="4">
        <f t="shared" si="8"/>
        <v>45.228229015180936</v>
      </c>
    </row>
    <row r="19" spans="1:9" ht="14.25">
      <c r="A19" s="1">
        <f t="shared" si="3"/>
        <v>17</v>
      </c>
      <c r="B19" s="2">
        <f t="shared" si="0"/>
        <v>94.55032620941839</v>
      </c>
      <c r="C19" s="2">
        <f t="shared" si="1"/>
        <v>5.449673790581613</v>
      </c>
      <c r="D19" s="2">
        <f t="shared" si="2"/>
        <v>85</v>
      </c>
      <c r="E19" s="2">
        <f t="shared" si="4"/>
        <v>57.14211323428089</v>
      </c>
      <c r="F19" s="2">
        <f t="shared" si="5"/>
        <v>69.6367562307621</v>
      </c>
      <c r="G19" s="3">
        <f t="shared" si="6"/>
        <v>1861.223171432401</v>
      </c>
      <c r="H19" s="3">
        <f t="shared" si="7"/>
        <v>495.15824547291385</v>
      </c>
      <c r="I19" s="4">
        <f t="shared" si="8"/>
        <v>47.27809435242153</v>
      </c>
    </row>
    <row r="20" spans="1:9" ht="14.25">
      <c r="A20" s="1">
        <f t="shared" si="3"/>
        <v>18</v>
      </c>
      <c r="B20" s="2">
        <f t="shared" si="0"/>
        <v>97.55282581475768</v>
      </c>
      <c r="C20" s="2">
        <f t="shared" si="1"/>
        <v>2.447174185242318</v>
      </c>
      <c r="D20" s="2">
        <f t="shared" si="2"/>
        <v>90</v>
      </c>
      <c r="E20" s="2">
        <f t="shared" si="4"/>
        <v>41.884491111461294</v>
      </c>
      <c r="F20" s="2">
        <f t="shared" si="5"/>
        <v>69.6367562307621</v>
      </c>
      <c r="G20" s="3">
        <f t="shared" si="6"/>
        <v>1920.327376163505</v>
      </c>
      <c r="H20" s="3">
        <f t="shared" si="7"/>
        <v>479.91816991184265</v>
      </c>
      <c r="I20" s="4">
        <f t="shared" si="8"/>
        <v>48.779437238536296</v>
      </c>
    </row>
    <row r="21" spans="1:9" ht="14.25">
      <c r="A21" s="1">
        <f t="shared" si="3"/>
        <v>19</v>
      </c>
      <c r="B21" s="2">
        <f t="shared" si="0"/>
        <v>99.38441702975689</v>
      </c>
      <c r="C21" s="2">
        <f t="shared" si="1"/>
        <v>0.6155829702431106</v>
      </c>
      <c r="D21" s="2">
        <f t="shared" si="2"/>
        <v>95</v>
      </c>
      <c r="E21" s="2">
        <f t="shared" si="4"/>
        <v>25.56513176869642</v>
      </c>
      <c r="F21" s="2">
        <f t="shared" si="5"/>
        <v>69.6367562307621</v>
      </c>
      <c r="G21" s="3">
        <f t="shared" si="6"/>
        <v>1956.3822492307643</v>
      </c>
      <c r="H21" s="3">
        <f t="shared" si="7"/>
        <v>471.0735851147528</v>
      </c>
      <c r="I21" s="4">
        <f t="shared" si="8"/>
        <v>49.69528962899767</v>
      </c>
    </row>
    <row r="22" spans="1:9" ht="14.25">
      <c r="A22" s="1">
        <f t="shared" si="3"/>
        <v>20</v>
      </c>
      <c r="B22" s="2">
        <f t="shared" si="0"/>
        <v>100</v>
      </c>
      <c r="C22" s="2">
        <f t="shared" si="1"/>
        <v>0</v>
      </c>
      <c r="D22" s="2">
        <f t="shared" si="2"/>
        <v>100</v>
      </c>
      <c r="E22" s="2">
        <f t="shared" si="4"/>
        <v>8.594829022735897</v>
      </c>
      <c r="F22" s="2">
        <f t="shared" si="5"/>
        <v>69.6367562307621</v>
      </c>
      <c r="G22" s="3">
        <f t="shared" si="6"/>
        <v>1968.5</v>
      </c>
      <c r="H22" s="3">
        <f t="shared" si="7"/>
        <v>468.1737363474727</v>
      </c>
      <c r="I22" s="4">
        <f t="shared" si="8"/>
        <v>50.0031001984127</v>
      </c>
    </row>
    <row r="23" spans="1:9" ht="14.25">
      <c r="A23" s="1">
        <f>SUM(A22,-1)</f>
        <v>19</v>
      </c>
      <c r="B23" s="2">
        <f t="shared" si="0"/>
        <v>99.38441702975689</v>
      </c>
      <c r="C23" s="2">
        <f t="shared" si="1"/>
        <v>0.6155829702431106</v>
      </c>
      <c r="D23" s="2">
        <f t="shared" si="2"/>
        <v>95</v>
      </c>
      <c r="E23" s="2">
        <f t="shared" si="4"/>
        <v>-8.594829022735897</v>
      </c>
      <c r="F23" s="2">
        <f t="shared" si="5"/>
        <v>-69.6367562307621</v>
      </c>
      <c r="G23" s="3">
        <f t="shared" si="6"/>
        <v>1956.3822492307643</v>
      </c>
      <c r="H23" s="3">
        <f t="shared" si="7"/>
        <v>471.0735851147528</v>
      </c>
      <c r="I23" s="4">
        <f t="shared" si="8"/>
        <v>49.69528962899767</v>
      </c>
    </row>
    <row r="24" spans="1:9" ht="14.25">
      <c r="A24" s="1">
        <f aca="true" t="shared" si="9" ref="A24:A42">SUM(A23,-1)</f>
        <v>18</v>
      </c>
      <c r="B24" s="2">
        <f t="shared" si="0"/>
        <v>97.55282581475768</v>
      </c>
      <c r="C24" s="2">
        <f t="shared" si="1"/>
        <v>2.447174185242318</v>
      </c>
      <c r="D24" s="2">
        <f t="shared" si="2"/>
        <v>90</v>
      </c>
      <c r="E24" s="2">
        <f t="shared" si="4"/>
        <v>-25.56513176869642</v>
      </c>
      <c r="F24" s="2">
        <f t="shared" si="5"/>
        <v>-69.6367562307621</v>
      </c>
      <c r="G24" s="3">
        <f t="shared" si="6"/>
        <v>1920.327376163505</v>
      </c>
      <c r="H24" s="3">
        <f t="shared" si="7"/>
        <v>479.91816991184265</v>
      </c>
      <c r="I24" s="4">
        <f t="shared" si="8"/>
        <v>48.779437238536296</v>
      </c>
    </row>
    <row r="25" spans="1:9" ht="14.25">
      <c r="A25" s="1">
        <f t="shared" si="9"/>
        <v>17</v>
      </c>
      <c r="B25" s="2">
        <f t="shared" si="0"/>
        <v>94.55032620941839</v>
      </c>
      <c r="C25" s="2">
        <f t="shared" si="1"/>
        <v>5.449673790581613</v>
      </c>
      <c r="D25" s="2">
        <f t="shared" si="2"/>
        <v>85</v>
      </c>
      <c r="E25" s="2">
        <f t="shared" si="4"/>
        <v>-41.884491111461294</v>
      </c>
      <c r="F25" s="2">
        <f t="shared" si="5"/>
        <v>-69.6367562307621</v>
      </c>
      <c r="G25" s="3">
        <f t="shared" si="6"/>
        <v>1861.223171432401</v>
      </c>
      <c r="H25" s="3">
        <f t="shared" si="7"/>
        <v>495.15824547291385</v>
      </c>
      <c r="I25" s="4">
        <f t="shared" si="8"/>
        <v>47.27809435242153</v>
      </c>
    </row>
    <row r="26" spans="1:9" ht="14.25">
      <c r="A26" s="1">
        <f t="shared" si="9"/>
        <v>16</v>
      </c>
      <c r="B26" s="2">
        <f t="shared" si="0"/>
        <v>90.45084971874736</v>
      </c>
      <c r="C26" s="2">
        <f t="shared" si="1"/>
        <v>9.549150281252636</v>
      </c>
      <c r="D26" s="2">
        <f t="shared" si="2"/>
        <v>80</v>
      </c>
      <c r="E26" s="2">
        <f t="shared" si="4"/>
        <v>-57.14211323428089</v>
      </c>
      <c r="F26" s="2">
        <f t="shared" si="5"/>
        <v>-69.6367562307621</v>
      </c>
      <c r="G26" s="3">
        <f t="shared" si="6"/>
        <v>1780.5249767135417</v>
      </c>
      <c r="H26" s="3">
        <f t="shared" si="7"/>
        <v>517.6001527937402</v>
      </c>
      <c r="I26" s="4">
        <f t="shared" si="8"/>
        <v>45.228229015180936</v>
      </c>
    </row>
    <row r="27" spans="1:9" ht="14.25">
      <c r="A27" s="1">
        <f t="shared" si="9"/>
        <v>15</v>
      </c>
      <c r="B27" s="2">
        <f t="shared" si="0"/>
        <v>85.35533905932738</v>
      </c>
      <c r="C27" s="2">
        <f t="shared" si="1"/>
        <v>14.644660940672622</v>
      </c>
      <c r="D27" s="2">
        <f t="shared" si="2"/>
        <v>75</v>
      </c>
      <c r="E27" s="2">
        <f t="shared" si="4"/>
        <v>-70.96006531840295</v>
      </c>
      <c r="F27" s="2">
        <f t="shared" si="5"/>
        <v>-69.6367562307621</v>
      </c>
      <c r="G27" s="3">
        <f t="shared" si="6"/>
        <v>1680.2198493828594</v>
      </c>
      <c r="H27" s="3">
        <f t="shared" si="7"/>
        <v>548.4996504109278</v>
      </c>
      <c r="I27" s="4">
        <f t="shared" si="8"/>
        <v>42.68031571453035</v>
      </c>
    </row>
    <row r="28" spans="1:9" ht="14.25">
      <c r="A28" s="1">
        <f t="shared" si="9"/>
        <v>14</v>
      </c>
      <c r="B28" s="2">
        <f t="shared" si="0"/>
        <v>79.38926261462365</v>
      </c>
      <c r="C28" s="2">
        <f t="shared" si="1"/>
        <v>20.610737385376353</v>
      </c>
      <c r="D28" s="2">
        <f t="shared" si="2"/>
        <v>70</v>
      </c>
      <c r="E28" s="2">
        <f t="shared" si="4"/>
        <v>-83.00301563258328</v>
      </c>
      <c r="F28" s="2">
        <f t="shared" si="5"/>
        <v>-69.6367562307621</v>
      </c>
      <c r="G28" s="3">
        <f t="shared" si="6"/>
        <v>1562.7776345688665</v>
      </c>
      <c r="H28" s="3">
        <f t="shared" si="7"/>
        <v>589.7192150783804</v>
      </c>
      <c r="I28" s="4">
        <f t="shared" si="8"/>
        <v>39.69709253197126</v>
      </c>
    </row>
    <row r="29" spans="1:9" ht="14.25">
      <c r="A29" s="1">
        <f t="shared" si="9"/>
        <v>13</v>
      </c>
      <c r="B29" s="2">
        <f t="shared" si="0"/>
        <v>72.69952498697734</v>
      </c>
      <c r="C29" s="2">
        <f t="shared" si="1"/>
        <v>27.300475013022663</v>
      </c>
      <c r="D29" s="2">
        <f t="shared" si="2"/>
        <v>65</v>
      </c>
      <c r="E29" s="2">
        <f t="shared" si="4"/>
        <v>-92.98534496921397</v>
      </c>
      <c r="F29" s="2">
        <f t="shared" si="5"/>
        <v>-69.6367562307621</v>
      </c>
      <c r="G29" s="3">
        <f t="shared" si="6"/>
        <v>1431.0901493686488</v>
      </c>
      <c r="H29" s="3">
        <f t="shared" si="7"/>
        <v>643.9845878378665</v>
      </c>
      <c r="I29" s="4">
        <f t="shared" si="8"/>
        <v>36.35201632300835</v>
      </c>
    </row>
    <row r="30" spans="1:9" ht="14.25">
      <c r="A30" s="1">
        <f t="shared" si="9"/>
        <v>12</v>
      </c>
      <c r="B30" s="2">
        <f t="shared" si="0"/>
        <v>65.45084971874738</v>
      </c>
      <c r="C30" s="2">
        <f t="shared" si="1"/>
        <v>34.54915028125262</v>
      </c>
      <c r="D30" s="2">
        <f t="shared" si="2"/>
        <v>60</v>
      </c>
      <c r="E30" s="2">
        <f t="shared" si="4"/>
        <v>-100.67574805379364</v>
      </c>
      <c r="F30" s="2">
        <f t="shared" si="5"/>
        <v>-69.6367562307621</v>
      </c>
      <c r="G30" s="3">
        <f t="shared" si="6"/>
        <v>1288.399976713542</v>
      </c>
      <c r="H30" s="3">
        <f t="shared" si="7"/>
        <v>715.3058185788101</v>
      </c>
      <c r="I30" s="4">
        <f t="shared" si="8"/>
        <v>32.72745396557776</v>
      </c>
    </row>
    <row r="31" spans="1:9" ht="14.25">
      <c r="A31" s="1">
        <f t="shared" si="9"/>
        <v>11</v>
      </c>
      <c r="B31" s="2">
        <f t="shared" si="0"/>
        <v>57.82172325201152</v>
      </c>
      <c r="C31" s="2">
        <f t="shared" si="1"/>
        <v>42.17827674798848</v>
      </c>
      <c r="D31" s="2">
        <f t="shared" si="2"/>
        <v>55.00000000000001</v>
      </c>
      <c r="E31" s="2">
        <f t="shared" si="4"/>
        <v>-105.89977124287724</v>
      </c>
      <c r="F31" s="2">
        <f t="shared" si="5"/>
        <v>-69.636756230762</v>
      </c>
      <c r="G31" s="3">
        <f t="shared" si="6"/>
        <v>1138.2206222158468</v>
      </c>
      <c r="H31" s="3">
        <f t="shared" si="7"/>
        <v>809.6848554771942</v>
      </c>
      <c r="I31" s="4">
        <f t="shared" si="8"/>
        <v>28.912654214152212</v>
      </c>
    </row>
    <row r="32" spans="1:9" ht="14.25">
      <c r="A32" s="1">
        <f t="shared" si="9"/>
        <v>10</v>
      </c>
      <c r="B32" s="2">
        <f t="shared" si="0"/>
        <v>49.999999999999986</v>
      </c>
      <c r="C32" s="2">
        <f t="shared" si="1"/>
        <v>50.000000000000014</v>
      </c>
      <c r="D32" s="2">
        <f t="shared" si="2"/>
        <v>50</v>
      </c>
      <c r="E32" s="2">
        <f t="shared" si="4"/>
        <v>-108.54091082213311</v>
      </c>
      <c r="F32" s="2">
        <f t="shared" si="5"/>
        <v>-69.6367562307622</v>
      </c>
      <c r="G32" s="3">
        <f t="shared" si="6"/>
        <v>984.2499999999997</v>
      </c>
      <c r="H32" s="3">
        <f t="shared" si="7"/>
        <v>936.3474726949457</v>
      </c>
      <c r="I32" s="4">
        <f t="shared" si="8"/>
        <v>25.00155009920634</v>
      </c>
    </row>
    <row r="33" spans="1:9" ht="14.25">
      <c r="A33" s="1">
        <f t="shared" si="9"/>
        <v>9</v>
      </c>
      <c r="B33" s="2">
        <f t="shared" si="0"/>
        <v>42.178276747988455</v>
      </c>
      <c r="C33" s="2">
        <f t="shared" si="1"/>
        <v>57.821723252011545</v>
      </c>
      <c r="D33" s="2">
        <f t="shared" si="2"/>
        <v>45</v>
      </c>
      <c r="E33" s="2">
        <f t="shared" si="4"/>
        <v>-108.540910822133</v>
      </c>
      <c r="F33" s="2">
        <f t="shared" si="5"/>
        <v>-69.6367562307621</v>
      </c>
      <c r="G33" s="3">
        <f t="shared" si="6"/>
        <v>830.2793777841528</v>
      </c>
      <c r="H33" s="3">
        <f t="shared" si="7"/>
        <v>1109.987824170177</v>
      </c>
      <c r="I33" s="4">
        <f t="shared" si="8"/>
        <v>21.09044598426047</v>
      </c>
    </row>
    <row r="34" spans="1:9" ht="14.25">
      <c r="A34" s="1">
        <f t="shared" si="9"/>
        <v>8</v>
      </c>
      <c r="B34" s="2">
        <f t="shared" si="0"/>
        <v>34.54915028125263</v>
      </c>
      <c r="C34" s="2">
        <f t="shared" si="1"/>
        <v>65.45084971874738</v>
      </c>
      <c r="D34" s="2">
        <f t="shared" si="2"/>
        <v>40</v>
      </c>
      <c r="E34" s="2">
        <f t="shared" si="4"/>
        <v>-105.89977124287684</v>
      </c>
      <c r="F34" s="2">
        <f t="shared" si="5"/>
        <v>-69.6367562307621</v>
      </c>
      <c r="G34" s="3">
        <f t="shared" si="6"/>
        <v>680.1000232864579</v>
      </c>
      <c r="H34" s="3">
        <f t="shared" si="7"/>
        <v>1355.0947925961507</v>
      </c>
      <c r="I34" s="4">
        <f t="shared" si="8"/>
        <v>17.275646232834934</v>
      </c>
    </row>
    <row r="35" spans="1:9" ht="14.25">
      <c r="A35" s="1">
        <f t="shared" si="9"/>
        <v>7</v>
      </c>
      <c r="B35" s="2">
        <f t="shared" si="0"/>
        <v>27.300475013022652</v>
      </c>
      <c r="C35" s="2">
        <f t="shared" si="1"/>
        <v>72.69952498697735</v>
      </c>
      <c r="D35" s="2">
        <f t="shared" si="2"/>
        <v>35</v>
      </c>
      <c r="E35" s="2">
        <f t="shared" si="4"/>
        <v>-100.6757480537939</v>
      </c>
      <c r="F35" s="2">
        <f t="shared" si="5"/>
        <v>-69.6367562307621</v>
      </c>
      <c r="G35" s="3">
        <f t="shared" si="6"/>
        <v>537.4098506313509</v>
      </c>
      <c r="H35" s="3">
        <f t="shared" si="7"/>
        <v>1714.8922724756558</v>
      </c>
      <c r="I35" s="4">
        <f t="shared" si="8"/>
        <v>13.651083875404337</v>
      </c>
    </row>
    <row r="36" spans="1:9" ht="14.25">
      <c r="A36" s="1">
        <f t="shared" si="9"/>
        <v>6</v>
      </c>
      <c r="B36" s="2">
        <f t="shared" si="0"/>
        <v>20.61073738537634</v>
      </c>
      <c r="C36" s="2">
        <f t="shared" si="1"/>
        <v>79.38926261462366</v>
      </c>
      <c r="D36" s="2">
        <f t="shared" si="2"/>
        <v>30</v>
      </c>
      <c r="E36" s="2">
        <f t="shared" si="4"/>
        <v>-92.98534496921403</v>
      </c>
      <c r="F36" s="2">
        <f t="shared" si="5"/>
        <v>-69.6367562307621</v>
      </c>
      <c r="G36" s="3">
        <f t="shared" si="6"/>
        <v>405.72236543113326</v>
      </c>
      <c r="H36" s="3">
        <f t="shared" si="7"/>
        <v>2271.5040592368605</v>
      </c>
      <c r="I36" s="4">
        <f t="shared" si="8"/>
        <v>10.306007666441436</v>
      </c>
    </row>
    <row r="37" spans="1:9" ht="14.25">
      <c r="A37" s="1">
        <f t="shared" si="9"/>
        <v>5</v>
      </c>
      <c r="B37" s="2">
        <f t="shared" si="0"/>
        <v>14.644660940672624</v>
      </c>
      <c r="C37" s="2">
        <f t="shared" si="1"/>
        <v>85.35533905932738</v>
      </c>
      <c r="D37" s="2">
        <f t="shared" si="2"/>
        <v>25</v>
      </c>
      <c r="E37" s="2">
        <f t="shared" si="4"/>
        <v>-83.00301563258304</v>
      </c>
      <c r="F37" s="2">
        <f t="shared" si="5"/>
        <v>-69.6367562307621</v>
      </c>
      <c r="G37" s="3">
        <f t="shared" si="6"/>
        <v>288.28015061714063</v>
      </c>
      <c r="H37" s="3">
        <f t="shared" si="7"/>
        <v>3196.8902403688535</v>
      </c>
      <c r="I37" s="4">
        <f t="shared" si="8"/>
        <v>7.32278448388234</v>
      </c>
    </row>
    <row r="38" spans="1:9" ht="14.25">
      <c r="A38" s="1">
        <f t="shared" si="9"/>
        <v>4</v>
      </c>
      <c r="B38" s="2">
        <f t="shared" si="0"/>
        <v>9.549150281252627</v>
      </c>
      <c r="C38" s="2">
        <f t="shared" si="1"/>
        <v>90.45084971874738</v>
      </c>
      <c r="D38" s="2">
        <f t="shared" si="2"/>
        <v>20</v>
      </c>
      <c r="E38" s="2">
        <f t="shared" si="4"/>
        <v>-70.9600653184031</v>
      </c>
      <c r="F38" s="2">
        <f t="shared" si="5"/>
        <v>-69.6367562307621</v>
      </c>
      <c r="G38" s="3">
        <f t="shared" si="6"/>
        <v>187.97502328645797</v>
      </c>
      <c r="H38" s="3">
        <f t="shared" si="7"/>
        <v>4902.779017590863</v>
      </c>
      <c r="I38" s="4">
        <f t="shared" si="8"/>
        <v>4.774871183231759</v>
      </c>
    </row>
    <row r="39" spans="1:9" ht="14.25">
      <c r="A39" s="1">
        <f t="shared" si="9"/>
        <v>3</v>
      </c>
      <c r="B39" s="2">
        <f t="shared" si="0"/>
        <v>5.449673790581606</v>
      </c>
      <c r="C39" s="2">
        <f t="shared" si="1"/>
        <v>94.55032620941839</v>
      </c>
      <c r="D39" s="2">
        <f t="shared" si="2"/>
        <v>15</v>
      </c>
      <c r="E39" s="2">
        <f t="shared" si="4"/>
        <v>-57.14211323428087</v>
      </c>
      <c r="F39" s="2">
        <f t="shared" si="5"/>
        <v>-69.6367562307621</v>
      </c>
      <c r="G39" s="3">
        <f t="shared" si="6"/>
        <v>107.27682856759893</v>
      </c>
      <c r="H39" s="3">
        <f t="shared" si="7"/>
        <v>8590.857991474526</v>
      </c>
      <c r="I39" s="4">
        <f t="shared" si="8"/>
        <v>2.725005845991156</v>
      </c>
    </row>
    <row r="40" spans="1:9" ht="14.25">
      <c r="A40" s="1">
        <f t="shared" si="9"/>
        <v>2</v>
      </c>
      <c r="B40" s="2">
        <f t="shared" si="0"/>
        <v>2.4471741852423214</v>
      </c>
      <c r="C40" s="2">
        <f t="shared" si="1"/>
        <v>97.55282581475768</v>
      </c>
      <c r="D40" s="2">
        <f t="shared" si="2"/>
        <v>10</v>
      </c>
      <c r="E40" s="2">
        <f t="shared" si="4"/>
        <v>-41.884491111461145</v>
      </c>
      <c r="F40" s="2">
        <f t="shared" si="5"/>
        <v>-69.6367562307621</v>
      </c>
      <c r="G40" s="3">
        <f t="shared" si="6"/>
        <v>48.1726238364951</v>
      </c>
      <c r="H40" s="3">
        <f t="shared" si="7"/>
        <v>19131.197900451607</v>
      </c>
      <c r="I40" s="4">
        <f t="shared" si="8"/>
        <v>1.2236629598764075</v>
      </c>
    </row>
    <row r="41" spans="1:9" ht="14.25">
      <c r="A41" s="1">
        <f t="shared" si="9"/>
        <v>1</v>
      </c>
      <c r="B41" s="2">
        <f t="shared" si="0"/>
        <v>0.6155829702431137</v>
      </c>
      <c r="C41" s="2">
        <f t="shared" si="1"/>
        <v>99.38441702975689</v>
      </c>
      <c r="D41" s="2">
        <f t="shared" si="2"/>
        <v>5</v>
      </c>
      <c r="E41" s="2">
        <f t="shared" si="4"/>
        <v>-25.565131768696425</v>
      </c>
      <c r="F41" s="2">
        <f t="shared" si="5"/>
        <v>-69.6367562307621</v>
      </c>
      <c r="G41" s="3">
        <f t="shared" si="6"/>
        <v>12.117750769235695</v>
      </c>
      <c r="H41" s="3">
        <v>65535</v>
      </c>
      <c r="I41" s="4">
        <f t="shared" si="8"/>
        <v>0.3572158121438609</v>
      </c>
    </row>
    <row r="42" spans="1:7" ht="14.25">
      <c r="A42" s="1">
        <f t="shared" si="9"/>
        <v>0</v>
      </c>
      <c r="B42" s="2">
        <f t="shared" si="0"/>
        <v>0</v>
      </c>
      <c r="C42" s="2"/>
      <c r="D42" s="2">
        <f t="shared" si="2"/>
        <v>0</v>
      </c>
      <c r="E42" s="2">
        <f t="shared" si="4"/>
        <v>-8.59482902273594</v>
      </c>
      <c r="F42" s="2">
        <f t="shared" si="5"/>
        <v>-69.6367562307621</v>
      </c>
      <c r="G42" s="3">
        <f t="shared" si="6"/>
        <v>0</v>
      </c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  <row r="56" ht="14.25">
      <c r="C56" s="2"/>
    </row>
    <row r="57" ht="14.25">
      <c r="C57" s="2"/>
    </row>
    <row r="58" ht="14.25">
      <c r="C58" s="2"/>
    </row>
    <row r="59" ht="14.25">
      <c r="C59" s="2"/>
    </row>
    <row r="60" ht="14.25">
      <c r="C60" s="2"/>
    </row>
    <row r="61" ht="14.25">
      <c r="C61" s="2"/>
    </row>
    <row r="62" ht="14.25">
      <c r="C62" s="2"/>
    </row>
    <row r="63" ht="14.25">
      <c r="C63" s="2"/>
    </row>
    <row r="64" ht="14.25">
      <c r="C64" s="2"/>
    </row>
    <row r="65" ht="14.25">
      <c r="C65" s="2"/>
    </row>
    <row r="66" ht="14.25">
      <c r="C66" s="2"/>
    </row>
    <row r="67" ht="14.25">
      <c r="C67" s="2"/>
    </row>
    <row r="68" ht="14.25">
      <c r="C68" s="2"/>
    </row>
    <row r="69" ht="14.25">
      <c r="C69" s="2"/>
    </row>
    <row r="70" ht="14.25">
      <c r="C70" s="2"/>
    </row>
    <row r="71" ht="14.25">
      <c r="C71" s="2"/>
    </row>
    <row r="72" ht="14.25">
      <c r="C72" s="2"/>
    </row>
    <row r="73" ht="14.25">
      <c r="C73" s="2"/>
    </row>
    <row r="74" ht="14.25">
      <c r="C74" s="2"/>
    </row>
    <row r="75" ht="14.25">
      <c r="C75" s="2"/>
    </row>
    <row r="76" ht="14.25">
      <c r="C76" s="2"/>
    </row>
    <row r="77" ht="14.25">
      <c r="C77" s="2"/>
    </row>
    <row r="78" ht="14.25">
      <c r="C78" s="2"/>
    </row>
    <row r="79" ht="14.25">
      <c r="C79" s="2"/>
    </row>
    <row r="80" ht="14.25">
      <c r="C80" s="2"/>
    </row>
    <row r="81" ht="14.25">
      <c r="C81" s="2"/>
    </row>
    <row r="82" ht="14.25">
      <c r="C82" s="2"/>
    </row>
    <row r="83" ht="14.25">
      <c r="C83" s="2"/>
    </row>
    <row r="84" ht="14.25">
      <c r="C84" s="2"/>
    </row>
    <row r="85" ht="14.25">
      <c r="C85" s="2"/>
    </row>
    <row r="86" ht="14.25">
      <c r="C86" s="2"/>
    </row>
    <row r="87" ht="14.25">
      <c r="C87" s="2"/>
    </row>
    <row r="88" ht="14.25">
      <c r="C88" s="2"/>
    </row>
    <row r="89" ht="14.25">
      <c r="C89" s="2"/>
    </row>
    <row r="90" ht="14.25">
      <c r="C90" s="2"/>
    </row>
    <row r="91" ht="14.25">
      <c r="C91" s="2"/>
    </row>
  </sheetData>
  <printOptions/>
  <pageMargins left="0.75" right="0.75" top="1" bottom="1" header="0.4921259845" footer="0.492125984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4.2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PLi</dc:creator>
  <cp:keywords/>
  <dc:description/>
  <cp:lastModifiedBy>PLi</cp:lastModifiedBy>
  <dcterms:created xsi:type="dcterms:W3CDTF">2007-12-06T19:13:18Z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