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ja\Desktop\"/>
    </mc:Choice>
  </mc:AlternateContent>
  <bookViews>
    <workbookView xWindow="0" yWindow="0" windowWidth="15495" windowHeight="56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G39" i="1"/>
  <c r="F39" i="1"/>
  <c r="G28" i="1"/>
  <c r="F28" i="1"/>
  <c r="D28" i="1"/>
  <c r="E2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G7" i="1"/>
  <c r="F7" i="1"/>
</calcChain>
</file>

<file path=xl/sharedStrings.xml><?xml version="1.0" encoding="utf-8"?>
<sst xmlns="http://schemas.openxmlformats.org/spreadsheetml/2006/main" count="15" uniqueCount="11">
  <si>
    <t>T</t>
  </si>
  <si>
    <t>°C</t>
  </si>
  <si>
    <t>TABLE 2. EquilibriulII Relative HUlllidity u/Selected Saturated Salt SoiutiulI.lj'rolll () tu J()() °C</t>
  </si>
  <si>
    <t>Relative Humidity, %</t>
  </si>
  <si>
    <t>Lithiumchlorid</t>
  </si>
  <si>
    <t>Kaliumflourid</t>
  </si>
  <si>
    <t>rel Feuchte</t>
  </si>
  <si>
    <t>Abweichung</t>
  </si>
  <si>
    <t>min</t>
  </si>
  <si>
    <t>max</t>
  </si>
  <si>
    <t>Deliqueszenzfeuchten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</si>
</sst>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/>
    <xf numFmtId="49" fontId="0" fillId="0" borderId="0" xfId="0" applyNumberForma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baseline="0">
                <a:effectLst/>
              </a:rPr>
              <a:t>Lithiumchlorid</a:t>
            </a:r>
            <a:r>
              <a:rPr lang="de-DE" sz="1400" b="0" i="0" u="none" strike="noStrike" baseline="0"/>
              <a:t> 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Tabelle1!$D$6</c:f>
              <c:strCache>
                <c:ptCount val="1"/>
                <c:pt idx="0">
                  <c:v>rel Feuchte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852917760279965"/>
                  <c:y val="5.0336103820355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Tabelle1!$C$7:$C$27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Tabelle1!$D$7:$D$27</c:f>
              <c:numCache>
                <c:formatCode>0.00</c:formatCode>
                <c:ptCount val="21"/>
                <c:pt idx="0">
                  <c:v>11.23</c:v>
                </c:pt>
                <c:pt idx="1">
                  <c:v>11.26</c:v>
                </c:pt>
                <c:pt idx="2">
                  <c:v>11.29</c:v>
                </c:pt>
                <c:pt idx="3">
                  <c:v>11.3</c:v>
                </c:pt>
                <c:pt idx="4">
                  <c:v>11.31</c:v>
                </c:pt>
                <c:pt idx="5">
                  <c:v>11.3</c:v>
                </c:pt>
                <c:pt idx="6">
                  <c:v>11.28</c:v>
                </c:pt>
                <c:pt idx="7">
                  <c:v>11.25</c:v>
                </c:pt>
                <c:pt idx="8">
                  <c:v>11.21</c:v>
                </c:pt>
                <c:pt idx="9">
                  <c:v>11.16</c:v>
                </c:pt>
                <c:pt idx="10">
                  <c:v>11.1</c:v>
                </c:pt>
                <c:pt idx="11">
                  <c:v>11.03</c:v>
                </c:pt>
                <c:pt idx="12">
                  <c:v>10.95</c:v>
                </c:pt>
                <c:pt idx="13">
                  <c:v>10.86</c:v>
                </c:pt>
                <c:pt idx="14">
                  <c:v>10.75</c:v>
                </c:pt>
                <c:pt idx="15">
                  <c:v>10.64</c:v>
                </c:pt>
                <c:pt idx="16">
                  <c:v>10.51</c:v>
                </c:pt>
                <c:pt idx="17">
                  <c:v>10.38</c:v>
                </c:pt>
                <c:pt idx="18">
                  <c:v>10.23</c:v>
                </c:pt>
                <c:pt idx="19">
                  <c:v>10.07</c:v>
                </c:pt>
                <c:pt idx="20">
                  <c:v>9.9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Tabelle1!$E$6</c:f>
              <c:strCache>
                <c:ptCount val="1"/>
                <c:pt idx="0">
                  <c:v>Abweichung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9218066491688539"/>
                  <c:y val="-3.50995188101487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Tabelle1!$C$7:$C$27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Tabelle1!$E$7:$E$27</c:f>
              <c:numCache>
                <c:formatCode>0.00</c:formatCode>
                <c:ptCount val="21"/>
                <c:pt idx="0">
                  <c:v>0.54</c:v>
                </c:pt>
                <c:pt idx="1">
                  <c:v>0.47</c:v>
                </c:pt>
                <c:pt idx="2">
                  <c:v>0.41</c:v>
                </c:pt>
                <c:pt idx="3">
                  <c:v>0.35</c:v>
                </c:pt>
                <c:pt idx="4">
                  <c:v>0.31</c:v>
                </c:pt>
                <c:pt idx="5">
                  <c:v>0.27</c:v>
                </c:pt>
                <c:pt idx="6">
                  <c:v>0.24</c:v>
                </c:pt>
                <c:pt idx="7">
                  <c:v>0.22</c:v>
                </c:pt>
                <c:pt idx="8">
                  <c:v>0.21</c:v>
                </c:pt>
                <c:pt idx="9">
                  <c:v>0.21</c:v>
                </c:pt>
                <c:pt idx="10">
                  <c:v>0.22</c:v>
                </c:pt>
                <c:pt idx="11">
                  <c:v>0.23</c:v>
                </c:pt>
                <c:pt idx="12">
                  <c:v>0.26</c:v>
                </c:pt>
                <c:pt idx="13">
                  <c:v>0.28999999999999998</c:v>
                </c:pt>
                <c:pt idx="14">
                  <c:v>0.33</c:v>
                </c:pt>
                <c:pt idx="15">
                  <c:v>0.38</c:v>
                </c:pt>
                <c:pt idx="16">
                  <c:v>0.44</c:v>
                </c:pt>
                <c:pt idx="17">
                  <c:v>0.51</c:v>
                </c:pt>
                <c:pt idx="18">
                  <c:v>0.59</c:v>
                </c:pt>
                <c:pt idx="19">
                  <c:v>0.67</c:v>
                </c:pt>
                <c:pt idx="20">
                  <c:v>0.77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Tabelle1!$F$6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Tabelle1!$C$7:$C$27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Tabelle1!$F$7:$F$27</c:f>
              <c:numCache>
                <c:formatCode>0.00</c:formatCode>
                <c:ptCount val="21"/>
                <c:pt idx="0">
                  <c:v>10.690000000000001</c:v>
                </c:pt>
                <c:pt idx="1">
                  <c:v>10.79</c:v>
                </c:pt>
                <c:pt idx="2">
                  <c:v>10.879999999999999</c:v>
                </c:pt>
                <c:pt idx="3">
                  <c:v>10.950000000000001</c:v>
                </c:pt>
                <c:pt idx="4">
                  <c:v>11</c:v>
                </c:pt>
                <c:pt idx="5">
                  <c:v>11.030000000000001</c:v>
                </c:pt>
                <c:pt idx="6">
                  <c:v>11.04</c:v>
                </c:pt>
                <c:pt idx="7">
                  <c:v>11.03</c:v>
                </c:pt>
                <c:pt idx="8">
                  <c:v>11</c:v>
                </c:pt>
                <c:pt idx="9">
                  <c:v>10.95</c:v>
                </c:pt>
                <c:pt idx="10">
                  <c:v>10.879999999999999</c:v>
                </c:pt>
                <c:pt idx="11">
                  <c:v>10.799999999999999</c:v>
                </c:pt>
                <c:pt idx="12">
                  <c:v>10.69</c:v>
                </c:pt>
                <c:pt idx="13">
                  <c:v>10.57</c:v>
                </c:pt>
                <c:pt idx="14">
                  <c:v>10.42</c:v>
                </c:pt>
                <c:pt idx="15">
                  <c:v>10.26</c:v>
                </c:pt>
                <c:pt idx="16">
                  <c:v>10.07</c:v>
                </c:pt>
                <c:pt idx="17">
                  <c:v>9.870000000000001</c:v>
                </c:pt>
                <c:pt idx="18">
                  <c:v>9.64</c:v>
                </c:pt>
                <c:pt idx="19">
                  <c:v>9.4</c:v>
                </c:pt>
                <c:pt idx="20">
                  <c:v>9.1300000000000008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Tabelle1!$G$6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Tabelle1!$C$7:$C$27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Tabelle1!$G$7:$G$27</c:f>
              <c:numCache>
                <c:formatCode>0.00</c:formatCode>
                <c:ptCount val="21"/>
                <c:pt idx="0">
                  <c:v>11.77</c:v>
                </c:pt>
                <c:pt idx="1">
                  <c:v>11.73</c:v>
                </c:pt>
                <c:pt idx="2">
                  <c:v>11.7</c:v>
                </c:pt>
                <c:pt idx="3">
                  <c:v>11.65</c:v>
                </c:pt>
                <c:pt idx="4">
                  <c:v>11.620000000000001</c:v>
                </c:pt>
                <c:pt idx="5">
                  <c:v>11.57</c:v>
                </c:pt>
                <c:pt idx="6">
                  <c:v>11.52</c:v>
                </c:pt>
                <c:pt idx="7">
                  <c:v>11.47</c:v>
                </c:pt>
                <c:pt idx="8">
                  <c:v>11.420000000000002</c:v>
                </c:pt>
                <c:pt idx="9">
                  <c:v>11.370000000000001</c:v>
                </c:pt>
                <c:pt idx="10">
                  <c:v>11.32</c:v>
                </c:pt>
                <c:pt idx="11">
                  <c:v>11.26</c:v>
                </c:pt>
                <c:pt idx="12">
                  <c:v>11.209999999999999</c:v>
                </c:pt>
                <c:pt idx="13">
                  <c:v>11.149999999999999</c:v>
                </c:pt>
                <c:pt idx="14">
                  <c:v>11.08</c:v>
                </c:pt>
                <c:pt idx="15">
                  <c:v>11.020000000000001</c:v>
                </c:pt>
                <c:pt idx="16">
                  <c:v>10.95</c:v>
                </c:pt>
                <c:pt idx="17">
                  <c:v>10.89</c:v>
                </c:pt>
                <c:pt idx="18">
                  <c:v>10.82</c:v>
                </c:pt>
                <c:pt idx="19">
                  <c:v>10.74</c:v>
                </c:pt>
                <c:pt idx="20">
                  <c:v>10.67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14264"/>
        <c:axId val="350124064"/>
      </c:scatterChart>
      <c:valAx>
        <c:axId val="3501142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124064"/>
        <c:crosses val="autoZero"/>
        <c:crossBetween val="midCat"/>
      </c:valAx>
      <c:valAx>
        <c:axId val="35012406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114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Kaliumfluorid</a:t>
            </a:r>
          </a:p>
        </c:rich>
      </c:tx>
      <c:layout>
        <c:manualLayout>
          <c:xMode val="edge"/>
          <c:yMode val="edge"/>
          <c:x val="0.3843193350831146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Tabelle1!$D$33</c:f>
              <c:strCache>
                <c:ptCount val="1"/>
                <c:pt idx="0">
                  <c:v>rel Feuchte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0.4764187376206227"/>
                  <c:y val="-0.205804578455256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Tabelle1!$C$34:$C$54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Tabelle1!$D$34:$D$54</c:f>
              <c:numCache>
                <c:formatCode>0.00</c:formatCode>
                <c:ptCount val="21"/>
                <c:pt idx="5" formatCode="General">
                  <c:v>30.85</c:v>
                </c:pt>
                <c:pt idx="6" formatCode="General">
                  <c:v>27.27</c:v>
                </c:pt>
                <c:pt idx="7" formatCode="General">
                  <c:v>24.59</c:v>
                </c:pt>
                <c:pt idx="8">
                  <c:v>22.68</c:v>
                </c:pt>
                <c:pt idx="9">
                  <c:v>21.46</c:v>
                </c:pt>
                <c:pt idx="10">
                  <c:v>20.8</c:v>
                </c:pt>
                <c:pt idx="11">
                  <c:v>20.6</c:v>
                </c:pt>
                <c:pt idx="12">
                  <c:v>20.77</c:v>
                </c:pt>
                <c:pt idx="13">
                  <c:v>21.18</c:v>
                </c:pt>
                <c:pt idx="14">
                  <c:v>21.74</c:v>
                </c:pt>
                <c:pt idx="15">
                  <c:v>22.33</c:v>
                </c:pt>
                <c:pt idx="16">
                  <c:v>22.85</c:v>
                </c:pt>
                <c:pt idx="17">
                  <c:v>23.2</c:v>
                </c:pt>
                <c:pt idx="18">
                  <c:v>23.27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Tabelle1!$E$33</c:f>
              <c:strCache>
                <c:ptCount val="1"/>
                <c:pt idx="0">
                  <c:v>Abweichung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56118066491688534"/>
                  <c:y val="-2.121062992125984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Tabelle1!$C$34:$C$54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Tabelle1!$E$34:$E$54</c:f>
              <c:numCache>
                <c:formatCode>0.00</c:formatCode>
                <c:ptCount val="21"/>
                <c:pt idx="5">
                  <c:v>1.3</c:v>
                </c:pt>
                <c:pt idx="6">
                  <c:v>1.1000000000000001</c:v>
                </c:pt>
                <c:pt idx="7">
                  <c:v>0.94</c:v>
                </c:pt>
                <c:pt idx="8">
                  <c:v>0.81</c:v>
                </c:pt>
                <c:pt idx="9">
                  <c:v>0.7</c:v>
                </c:pt>
                <c:pt idx="10">
                  <c:v>0.62</c:v>
                </c:pt>
                <c:pt idx="11">
                  <c:v>0.56000000000000005</c:v>
                </c:pt>
                <c:pt idx="12">
                  <c:v>0.53</c:v>
                </c:pt>
                <c:pt idx="13">
                  <c:v>0.53</c:v>
                </c:pt>
                <c:pt idx="14">
                  <c:v>0.56000000000000005</c:v>
                </c:pt>
                <c:pt idx="15">
                  <c:v>0.61</c:v>
                </c:pt>
                <c:pt idx="16">
                  <c:v>0.69</c:v>
                </c:pt>
                <c:pt idx="17">
                  <c:v>0.8</c:v>
                </c:pt>
                <c:pt idx="18">
                  <c:v>0.93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Tabelle1!$F$33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Tabelle1!$C$34:$C$54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Tabelle1!$F$34:$F$54</c:f>
              <c:numCache>
                <c:formatCode>0.00</c:formatCode>
                <c:ptCount val="21"/>
                <c:pt idx="5">
                  <c:v>29.55</c:v>
                </c:pt>
                <c:pt idx="6">
                  <c:v>26.169999999999998</c:v>
                </c:pt>
                <c:pt idx="7">
                  <c:v>23.65</c:v>
                </c:pt>
                <c:pt idx="8">
                  <c:v>21.87</c:v>
                </c:pt>
                <c:pt idx="9">
                  <c:v>20.76</c:v>
                </c:pt>
                <c:pt idx="10">
                  <c:v>20.18</c:v>
                </c:pt>
                <c:pt idx="11">
                  <c:v>20.040000000000003</c:v>
                </c:pt>
                <c:pt idx="12">
                  <c:v>20.239999999999998</c:v>
                </c:pt>
                <c:pt idx="13">
                  <c:v>20.65</c:v>
                </c:pt>
                <c:pt idx="14">
                  <c:v>21.18</c:v>
                </c:pt>
                <c:pt idx="15">
                  <c:v>21.72</c:v>
                </c:pt>
                <c:pt idx="16">
                  <c:v>22.16</c:v>
                </c:pt>
                <c:pt idx="17">
                  <c:v>22.4</c:v>
                </c:pt>
                <c:pt idx="18">
                  <c:v>22.34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Tabelle1!$G$33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Tabelle1!$C$34:$C$54</c:f>
              <c:numCache>
                <c:formatCode>0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Tabelle1!$G$34:$G$54</c:f>
              <c:numCache>
                <c:formatCode>General</c:formatCode>
                <c:ptCount val="21"/>
                <c:pt idx="5" formatCode="0.00">
                  <c:v>32.15</c:v>
                </c:pt>
                <c:pt idx="6" formatCode="0.00">
                  <c:v>28.37</c:v>
                </c:pt>
                <c:pt idx="7" formatCode="0.00">
                  <c:v>25.53</c:v>
                </c:pt>
                <c:pt idx="8" formatCode="0.00">
                  <c:v>23.49</c:v>
                </c:pt>
                <c:pt idx="9" formatCode="0.00">
                  <c:v>22.16</c:v>
                </c:pt>
                <c:pt idx="10" formatCode="0.00">
                  <c:v>21.42</c:v>
                </c:pt>
                <c:pt idx="11" formatCode="0.00">
                  <c:v>21.16</c:v>
                </c:pt>
                <c:pt idx="12" formatCode="0.00">
                  <c:v>21.3</c:v>
                </c:pt>
                <c:pt idx="13" formatCode="0.00">
                  <c:v>21.71</c:v>
                </c:pt>
                <c:pt idx="14" formatCode="0.00">
                  <c:v>22.299999999999997</c:v>
                </c:pt>
                <c:pt idx="15" formatCode="0.00">
                  <c:v>22.939999999999998</c:v>
                </c:pt>
                <c:pt idx="16" formatCode="0.00">
                  <c:v>23.540000000000003</c:v>
                </c:pt>
                <c:pt idx="17" formatCode="0.00">
                  <c:v>24</c:v>
                </c:pt>
                <c:pt idx="18" formatCode="0.00">
                  <c:v>24.2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982704"/>
        <c:axId val="350980352"/>
      </c:scatterChart>
      <c:valAx>
        <c:axId val="350982704"/>
        <c:scaling>
          <c:orientation val="minMax"/>
          <c:max val="90"/>
          <c:min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980352"/>
        <c:crosses val="autoZero"/>
        <c:crossBetween val="midCat"/>
      </c:valAx>
      <c:valAx>
        <c:axId val="350980352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98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6</xdr:row>
      <xdr:rowOff>61912</xdr:rowOff>
    </xdr:from>
    <xdr:to>
      <xdr:col>13</xdr:col>
      <xdr:colOff>666749</xdr:colOff>
      <xdr:row>26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33</xdr:row>
      <xdr:rowOff>42861</xdr:rowOff>
    </xdr:from>
    <xdr:to>
      <xdr:col>13</xdr:col>
      <xdr:colOff>609600</xdr:colOff>
      <xdr:row>53</xdr:row>
      <xdr:rowOff>123824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93"/>
  <sheetViews>
    <sheetView tabSelected="1" workbookViewId="0">
      <selection activeCell="B31" sqref="B31"/>
    </sheetView>
  </sheetViews>
  <sheetFormatPr baseColWidth="10" defaultRowHeight="15" x14ac:dyDescent="0.25"/>
  <cols>
    <col min="3" max="3" width="4.5703125" bestFit="1" customWidth="1"/>
    <col min="4" max="4" width="11" bestFit="1" customWidth="1"/>
    <col min="5" max="5" width="12" bestFit="1" customWidth="1"/>
    <col min="6" max="7" width="5.5703125" bestFit="1" customWidth="1"/>
  </cols>
  <sheetData>
    <row r="2" spans="2:35" x14ac:dyDescent="0.25">
      <c r="C2" s="9" t="s">
        <v>10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35" x14ac:dyDescent="0.2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5" spans="2:35" x14ac:dyDescent="0.25">
      <c r="B5" t="s">
        <v>0</v>
      </c>
      <c r="C5" s="7" t="s">
        <v>4</v>
      </c>
      <c r="D5" s="7"/>
      <c r="E5" s="7"/>
      <c r="F5" s="7"/>
      <c r="G5" s="7"/>
      <c r="H5" s="2"/>
      <c r="I5" s="2"/>
      <c r="J5" s="2"/>
      <c r="K5" s="2"/>
      <c r="L5" s="2"/>
      <c r="M5" s="2"/>
      <c r="N5" s="2"/>
      <c r="O5" s="2"/>
    </row>
    <row r="6" spans="2:35" x14ac:dyDescent="0.25">
      <c r="B6" t="s">
        <v>1</v>
      </c>
      <c r="D6" t="s">
        <v>6</v>
      </c>
      <c r="E6" t="s">
        <v>7</v>
      </c>
      <c r="F6" s="2" t="s">
        <v>8</v>
      </c>
      <c r="G6" t="s">
        <v>9</v>
      </c>
      <c r="L6" s="2"/>
      <c r="M6" s="2"/>
      <c r="N6" s="2"/>
      <c r="O6" s="2"/>
      <c r="P6" s="2"/>
    </row>
    <row r="7" spans="2:35" x14ac:dyDescent="0.25">
      <c r="C7" s="5">
        <v>0</v>
      </c>
      <c r="D7" s="3">
        <v>11.23</v>
      </c>
      <c r="E7" s="3">
        <v>0.54</v>
      </c>
      <c r="F7" s="3">
        <f>D7-E7</f>
        <v>10.690000000000001</v>
      </c>
      <c r="G7" s="3">
        <f>D7+E7</f>
        <v>11.77</v>
      </c>
      <c r="L7" s="3"/>
      <c r="M7" s="3"/>
      <c r="N7" s="3"/>
      <c r="O7" s="3"/>
      <c r="P7" s="3"/>
      <c r="Q7" s="3"/>
      <c r="R7" s="3"/>
      <c r="S7" s="3"/>
      <c r="T7" s="3"/>
    </row>
    <row r="8" spans="2:35" x14ac:dyDescent="0.25">
      <c r="C8" s="5">
        <v>5</v>
      </c>
      <c r="D8" s="3">
        <v>11.26</v>
      </c>
      <c r="E8" s="3">
        <v>0.47</v>
      </c>
      <c r="F8" s="3">
        <f t="shared" ref="F8:F28" si="0">D8-E8</f>
        <v>10.79</v>
      </c>
      <c r="G8" s="3">
        <f t="shared" ref="G8:G28" si="1">D8+E8</f>
        <v>11.73</v>
      </c>
      <c r="L8" s="3"/>
      <c r="M8" s="3"/>
      <c r="N8" s="3"/>
      <c r="O8" s="3"/>
      <c r="P8" s="3"/>
      <c r="Q8" s="3"/>
      <c r="R8" s="3"/>
      <c r="S8" s="3"/>
      <c r="T8" s="3"/>
      <c r="U8" s="2"/>
      <c r="V8" s="2"/>
    </row>
    <row r="9" spans="2:35" x14ac:dyDescent="0.25">
      <c r="C9" s="5">
        <v>10</v>
      </c>
      <c r="D9" s="3">
        <v>11.29</v>
      </c>
      <c r="E9" s="3">
        <v>0.41</v>
      </c>
      <c r="F9" s="3">
        <f t="shared" si="0"/>
        <v>10.879999999999999</v>
      </c>
      <c r="G9" s="3">
        <f t="shared" si="1"/>
        <v>11.7</v>
      </c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  <c r="AA9" s="2"/>
      <c r="AB9" s="2"/>
      <c r="AC9" s="2"/>
    </row>
    <row r="10" spans="2:35" x14ac:dyDescent="0.25">
      <c r="C10" s="5">
        <v>15</v>
      </c>
      <c r="D10" s="3">
        <v>11.3</v>
      </c>
      <c r="E10" s="3">
        <v>0.35</v>
      </c>
      <c r="F10" s="3">
        <f t="shared" si="0"/>
        <v>10.950000000000001</v>
      </c>
      <c r="G10" s="3">
        <f t="shared" si="1"/>
        <v>11.65</v>
      </c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  <c r="AA10" s="2"/>
      <c r="AB10" s="2"/>
      <c r="AC10" s="2"/>
    </row>
    <row r="11" spans="2:35" x14ac:dyDescent="0.25">
      <c r="C11" s="5">
        <v>20</v>
      </c>
      <c r="D11" s="3">
        <v>11.31</v>
      </c>
      <c r="E11" s="3">
        <v>0.31</v>
      </c>
      <c r="F11" s="3">
        <f t="shared" si="0"/>
        <v>11</v>
      </c>
      <c r="G11" s="3">
        <f t="shared" si="1"/>
        <v>11.620000000000001</v>
      </c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  <c r="AA11" s="2"/>
      <c r="AB11" s="2"/>
      <c r="AC11" s="2"/>
    </row>
    <row r="12" spans="2:35" x14ac:dyDescent="0.25">
      <c r="C12" s="5">
        <v>25</v>
      </c>
      <c r="D12" s="3">
        <v>11.3</v>
      </c>
      <c r="E12" s="3">
        <v>0.27</v>
      </c>
      <c r="F12" s="3">
        <f t="shared" si="0"/>
        <v>11.030000000000001</v>
      </c>
      <c r="G12" s="3">
        <f t="shared" si="1"/>
        <v>11.57</v>
      </c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  <c r="AA12" s="2"/>
      <c r="AB12" s="2"/>
      <c r="AC12" s="2"/>
      <c r="AI12" s="1"/>
    </row>
    <row r="13" spans="2:35" x14ac:dyDescent="0.25">
      <c r="C13" s="5">
        <v>30</v>
      </c>
      <c r="D13" s="3">
        <v>11.28</v>
      </c>
      <c r="E13" s="3">
        <v>0.24</v>
      </c>
      <c r="F13" s="3">
        <f t="shared" si="0"/>
        <v>11.04</v>
      </c>
      <c r="G13" s="3">
        <f t="shared" si="1"/>
        <v>11.52</v>
      </c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  <c r="AA13" s="2"/>
      <c r="AB13" s="2"/>
      <c r="AC13" s="2"/>
    </row>
    <row r="14" spans="2:35" x14ac:dyDescent="0.25">
      <c r="C14" s="5">
        <v>35</v>
      </c>
      <c r="D14" s="3">
        <v>11.25</v>
      </c>
      <c r="E14" s="3">
        <v>0.22</v>
      </c>
      <c r="F14" s="3">
        <f t="shared" si="0"/>
        <v>11.03</v>
      </c>
      <c r="G14" s="3">
        <f t="shared" si="1"/>
        <v>11.47</v>
      </c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2:35" x14ac:dyDescent="0.25">
      <c r="C15" s="5">
        <v>40</v>
      </c>
      <c r="D15" s="3">
        <v>11.21</v>
      </c>
      <c r="E15" s="3">
        <v>0.21</v>
      </c>
      <c r="F15" s="3">
        <f t="shared" si="0"/>
        <v>11</v>
      </c>
      <c r="G15" s="3">
        <f t="shared" si="1"/>
        <v>11.420000000000002</v>
      </c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  <c r="AA15" s="2"/>
      <c r="AB15" s="2"/>
      <c r="AC15" s="2"/>
    </row>
    <row r="16" spans="2:35" x14ac:dyDescent="0.25">
      <c r="C16" s="5">
        <v>45</v>
      </c>
      <c r="D16" s="3">
        <v>11.16</v>
      </c>
      <c r="E16" s="3">
        <v>0.21</v>
      </c>
      <c r="F16" s="3">
        <f t="shared" si="0"/>
        <v>10.95</v>
      </c>
      <c r="G16" s="3">
        <f t="shared" si="1"/>
        <v>11.370000000000001</v>
      </c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2:27" x14ac:dyDescent="0.25">
      <c r="C17" s="5">
        <v>50</v>
      </c>
      <c r="D17" s="3">
        <v>11.1</v>
      </c>
      <c r="E17" s="3">
        <v>0.22</v>
      </c>
      <c r="F17" s="3">
        <f t="shared" si="0"/>
        <v>10.879999999999999</v>
      </c>
      <c r="G17" s="3">
        <f t="shared" si="1"/>
        <v>11.32</v>
      </c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</row>
    <row r="18" spans="2:27" x14ac:dyDescent="0.25">
      <c r="C18" s="5">
        <v>55</v>
      </c>
      <c r="D18" s="3">
        <v>11.03</v>
      </c>
      <c r="E18" s="3">
        <v>0.23</v>
      </c>
      <c r="F18" s="3">
        <f t="shared" si="0"/>
        <v>10.799999999999999</v>
      </c>
      <c r="G18" s="3">
        <f t="shared" si="1"/>
        <v>11.26</v>
      </c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2:27" x14ac:dyDescent="0.25">
      <c r="C19" s="5">
        <v>60</v>
      </c>
      <c r="D19" s="3">
        <v>10.95</v>
      </c>
      <c r="E19" s="3">
        <v>0.26</v>
      </c>
      <c r="F19" s="3">
        <f t="shared" si="0"/>
        <v>10.69</v>
      </c>
      <c r="G19" s="3">
        <f t="shared" si="1"/>
        <v>11.209999999999999</v>
      </c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</row>
    <row r="20" spans="2:27" x14ac:dyDescent="0.25">
      <c r="C20" s="5">
        <v>65</v>
      </c>
      <c r="D20" s="3">
        <v>10.86</v>
      </c>
      <c r="E20" s="3">
        <v>0.28999999999999998</v>
      </c>
      <c r="F20" s="3">
        <f t="shared" si="0"/>
        <v>10.57</v>
      </c>
      <c r="G20" s="3">
        <f t="shared" si="1"/>
        <v>11.149999999999999</v>
      </c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2:27" x14ac:dyDescent="0.25">
      <c r="C21" s="5">
        <v>70</v>
      </c>
      <c r="D21" s="3">
        <v>10.75</v>
      </c>
      <c r="E21" s="3">
        <v>0.33</v>
      </c>
      <c r="F21" s="3">
        <f t="shared" si="0"/>
        <v>10.42</v>
      </c>
      <c r="G21" s="3">
        <f t="shared" si="1"/>
        <v>11.08</v>
      </c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  <c r="AA21" s="2"/>
    </row>
    <row r="22" spans="2:27" x14ac:dyDescent="0.25">
      <c r="C22" s="5">
        <v>75</v>
      </c>
      <c r="D22" s="3">
        <v>10.64</v>
      </c>
      <c r="E22" s="3">
        <v>0.38</v>
      </c>
      <c r="F22" s="3">
        <f t="shared" si="0"/>
        <v>10.26</v>
      </c>
      <c r="G22" s="3">
        <f t="shared" si="1"/>
        <v>11.020000000000001</v>
      </c>
      <c r="L22" s="3"/>
      <c r="M22" s="3"/>
      <c r="N22" s="3"/>
      <c r="O22" s="3"/>
      <c r="P22" s="3"/>
      <c r="Q22" s="3"/>
      <c r="R22" s="3"/>
      <c r="S22" s="3"/>
      <c r="T22" s="3"/>
    </row>
    <row r="23" spans="2:27" x14ac:dyDescent="0.25">
      <c r="C23" s="5">
        <v>80</v>
      </c>
      <c r="D23" s="3">
        <v>10.51</v>
      </c>
      <c r="E23" s="3">
        <v>0.44</v>
      </c>
      <c r="F23" s="3">
        <f t="shared" si="0"/>
        <v>10.07</v>
      </c>
      <c r="G23" s="3">
        <f t="shared" si="1"/>
        <v>10.95</v>
      </c>
      <c r="L23" s="3"/>
      <c r="M23" s="3"/>
      <c r="N23" s="3"/>
      <c r="O23" s="3"/>
      <c r="P23" s="3"/>
      <c r="Q23" s="3"/>
      <c r="R23" s="3"/>
      <c r="S23" s="3"/>
      <c r="T23" s="3"/>
    </row>
    <row r="24" spans="2:27" x14ac:dyDescent="0.25">
      <c r="C24" s="5">
        <v>85</v>
      </c>
      <c r="D24" s="3">
        <v>10.38</v>
      </c>
      <c r="E24" s="3">
        <v>0.51</v>
      </c>
      <c r="F24" s="3">
        <f t="shared" si="0"/>
        <v>9.870000000000001</v>
      </c>
      <c r="G24" s="3">
        <f t="shared" si="1"/>
        <v>10.89</v>
      </c>
      <c r="L24" s="3"/>
      <c r="M24" s="3"/>
      <c r="N24" s="3"/>
      <c r="O24" s="3"/>
      <c r="P24" s="3"/>
      <c r="Q24" s="3"/>
      <c r="R24" s="3"/>
      <c r="S24" s="3"/>
      <c r="T24" s="3"/>
    </row>
    <row r="25" spans="2:27" x14ac:dyDescent="0.25">
      <c r="C25" s="5">
        <v>90</v>
      </c>
      <c r="D25" s="3">
        <v>10.23</v>
      </c>
      <c r="E25" s="3">
        <v>0.59</v>
      </c>
      <c r="F25" s="3">
        <f t="shared" si="0"/>
        <v>9.64</v>
      </c>
      <c r="G25" s="3">
        <f t="shared" si="1"/>
        <v>10.82</v>
      </c>
      <c r="L25" s="3"/>
      <c r="M25" s="3"/>
      <c r="N25" s="3"/>
      <c r="O25" s="3"/>
      <c r="P25" s="3"/>
      <c r="Q25" s="3"/>
      <c r="R25" s="3"/>
      <c r="S25" s="3"/>
      <c r="T25" s="3"/>
    </row>
    <row r="26" spans="2:27" x14ac:dyDescent="0.25">
      <c r="C26" s="5">
        <v>95</v>
      </c>
      <c r="D26" s="3">
        <v>10.07</v>
      </c>
      <c r="E26" s="3">
        <v>0.67</v>
      </c>
      <c r="F26" s="3">
        <f t="shared" si="0"/>
        <v>9.4</v>
      </c>
      <c r="G26" s="3">
        <f t="shared" si="1"/>
        <v>10.74</v>
      </c>
      <c r="L26" s="3"/>
      <c r="M26" s="3"/>
      <c r="N26" s="3"/>
      <c r="O26" s="3"/>
      <c r="P26" s="3"/>
      <c r="Q26" s="3"/>
      <c r="R26" s="3"/>
      <c r="S26" s="3"/>
      <c r="T26" s="3"/>
    </row>
    <row r="27" spans="2:27" x14ac:dyDescent="0.25">
      <c r="C27" s="5">
        <v>100</v>
      </c>
      <c r="D27" s="3">
        <v>9.9</v>
      </c>
      <c r="E27" s="3">
        <v>0.77</v>
      </c>
      <c r="F27" s="3">
        <f t="shared" si="0"/>
        <v>9.1300000000000008</v>
      </c>
      <c r="G27" s="3">
        <f t="shared" si="1"/>
        <v>10.67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7" x14ac:dyDescent="0.25">
      <c r="C28" s="6">
        <v>50</v>
      </c>
      <c r="D28">
        <f>(-0.0002*C28^2)+0.0082*C28+11.227</f>
        <v>11.137</v>
      </c>
      <c r="E28">
        <f>(0.0002*C28^2)-(0.0153*C28)+0.5421</f>
        <v>0.27710000000000001</v>
      </c>
      <c r="F28" s="3">
        <f t="shared" si="0"/>
        <v>10.8599</v>
      </c>
      <c r="G28" s="3">
        <f t="shared" si="1"/>
        <v>11.414100000000001</v>
      </c>
    </row>
    <row r="31" spans="2:27" x14ac:dyDescent="0.25">
      <c r="D31" s="2"/>
      <c r="E31" s="11"/>
      <c r="F31" s="11"/>
    </row>
    <row r="32" spans="2:27" x14ac:dyDescent="0.25">
      <c r="B32" s="3"/>
      <c r="C32" s="8" t="s">
        <v>5</v>
      </c>
      <c r="D32" s="8"/>
      <c r="E32" s="8"/>
      <c r="F32" s="8"/>
      <c r="G32" s="8"/>
    </row>
    <row r="33" spans="2:7" x14ac:dyDescent="0.25">
      <c r="B33" s="3"/>
      <c r="D33" t="s">
        <v>6</v>
      </c>
      <c r="E33" t="s">
        <v>7</v>
      </c>
      <c r="F33" s="2" t="s">
        <v>8</v>
      </c>
      <c r="G33" t="s">
        <v>9</v>
      </c>
    </row>
    <row r="34" spans="2:7" x14ac:dyDescent="0.25">
      <c r="B34" s="3"/>
      <c r="C34" s="5">
        <v>0</v>
      </c>
      <c r="D34" s="3"/>
      <c r="E34" s="3"/>
      <c r="F34" s="3"/>
    </row>
    <row r="35" spans="2:7" x14ac:dyDescent="0.25">
      <c r="B35" s="3"/>
      <c r="C35" s="5">
        <v>5</v>
      </c>
      <c r="D35" s="3"/>
      <c r="E35" s="3"/>
      <c r="F35" s="3"/>
    </row>
    <row r="36" spans="2:7" x14ac:dyDescent="0.25">
      <c r="B36" s="3"/>
      <c r="C36" s="5">
        <v>10</v>
      </c>
      <c r="D36" s="3"/>
      <c r="E36" s="3"/>
      <c r="F36" s="3"/>
    </row>
    <row r="37" spans="2:7" x14ac:dyDescent="0.25">
      <c r="C37" s="5">
        <v>15</v>
      </c>
      <c r="F37" s="3"/>
    </row>
    <row r="38" spans="2:7" x14ac:dyDescent="0.25">
      <c r="C38" s="5">
        <v>20</v>
      </c>
      <c r="F38" s="3"/>
    </row>
    <row r="39" spans="2:7" x14ac:dyDescent="0.25">
      <c r="C39" s="5">
        <v>25</v>
      </c>
      <c r="D39" s="4">
        <v>30.85</v>
      </c>
      <c r="E39" s="3">
        <v>1.3</v>
      </c>
      <c r="F39" s="3">
        <f>D39-E39</f>
        <v>29.55</v>
      </c>
      <c r="G39" s="3">
        <f>E39+D39</f>
        <v>32.15</v>
      </c>
    </row>
    <row r="40" spans="2:7" x14ac:dyDescent="0.25">
      <c r="C40" s="5">
        <v>30</v>
      </c>
      <c r="D40" s="4">
        <v>27.27</v>
      </c>
      <c r="E40" s="3">
        <v>1.1000000000000001</v>
      </c>
      <c r="F40" s="3">
        <f t="shared" ref="F40:F54" si="2">D40-E40</f>
        <v>26.169999999999998</v>
      </c>
      <c r="G40" s="3">
        <f t="shared" ref="G40:G54" si="3">E40+D40</f>
        <v>28.37</v>
      </c>
    </row>
    <row r="41" spans="2:7" x14ac:dyDescent="0.25">
      <c r="C41" s="5">
        <v>35</v>
      </c>
      <c r="D41" s="4">
        <v>24.59</v>
      </c>
      <c r="E41" s="3">
        <v>0.94</v>
      </c>
      <c r="F41" s="3">
        <f t="shared" si="2"/>
        <v>23.65</v>
      </c>
      <c r="G41" s="3">
        <f t="shared" si="3"/>
        <v>25.53</v>
      </c>
    </row>
    <row r="42" spans="2:7" x14ac:dyDescent="0.25">
      <c r="C42" s="5">
        <v>40</v>
      </c>
      <c r="D42" s="3">
        <v>22.68</v>
      </c>
      <c r="E42" s="3">
        <v>0.81</v>
      </c>
      <c r="F42" s="3">
        <f t="shared" si="2"/>
        <v>21.87</v>
      </c>
      <c r="G42" s="3">
        <f t="shared" si="3"/>
        <v>23.49</v>
      </c>
    </row>
    <row r="43" spans="2:7" x14ac:dyDescent="0.25">
      <c r="C43" s="5">
        <v>45</v>
      </c>
      <c r="D43" s="3">
        <v>21.46</v>
      </c>
      <c r="E43" s="3">
        <v>0.7</v>
      </c>
      <c r="F43" s="3">
        <f t="shared" si="2"/>
        <v>20.76</v>
      </c>
      <c r="G43" s="3">
        <f t="shared" si="3"/>
        <v>22.16</v>
      </c>
    </row>
    <row r="44" spans="2:7" x14ac:dyDescent="0.25">
      <c r="C44" s="5">
        <v>50</v>
      </c>
      <c r="D44" s="3">
        <v>20.8</v>
      </c>
      <c r="E44" s="3">
        <v>0.62</v>
      </c>
      <c r="F44" s="3">
        <f t="shared" si="2"/>
        <v>20.18</v>
      </c>
      <c r="G44" s="3">
        <f t="shared" si="3"/>
        <v>21.42</v>
      </c>
    </row>
    <row r="45" spans="2:7" x14ac:dyDescent="0.25">
      <c r="C45" s="5">
        <v>55</v>
      </c>
      <c r="D45" s="3">
        <v>20.6</v>
      </c>
      <c r="E45" s="3">
        <v>0.56000000000000005</v>
      </c>
      <c r="F45" s="3">
        <f t="shared" si="2"/>
        <v>20.040000000000003</v>
      </c>
      <c r="G45" s="3">
        <f t="shared" si="3"/>
        <v>21.16</v>
      </c>
    </row>
    <row r="46" spans="2:7" x14ac:dyDescent="0.25">
      <c r="C46" s="5">
        <v>60</v>
      </c>
      <c r="D46" s="3">
        <v>20.77</v>
      </c>
      <c r="E46" s="3">
        <v>0.53</v>
      </c>
      <c r="F46" s="3">
        <f t="shared" si="2"/>
        <v>20.239999999999998</v>
      </c>
      <c r="G46" s="3">
        <f t="shared" si="3"/>
        <v>21.3</v>
      </c>
    </row>
    <row r="47" spans="2:7" x14ac:dyDescent="0.25">
      <c r="C47" s="5">
        <v>65</v>
      </c>
      <c r="D47" s="3">
        <v>21.18</v>
      </c>
      <c r="E47" s="3">
        <v>0.53</v>
      </c>
      <c r="F47" s="3">
        <f t="shared" si="2"/>
        <v>20.65</v>
      </c>
      <c r="G47" s="3">
        <f t="shared" si="3"/>
        <v>21.71</v>
      </c>
    </row>
    <row r="48" spans="2:7" x14ac:dyDescent="0.25">
      <c r="C48" s="5">
        <v>70</v>
      </c>
      <c r="D48" s="3">
        <v>21.74</v>
      </c>
      <c r="E48" s="3">
        <v>0.56000000000000005</v>
      </c>
      <c r="F48" s="3">
        <f t="shared" si="2"/>
        <v>21.18</v>
      </c>
      <c r="G48" s="3">
        <f t="shared" si="3"/>
        <v>22.299999999999997</v>
      </c>
    </row>
    <row r="49" spans="2:7" x14ac:dyDescent="0.25">
      <c r="C49" s="5">
        <v>75</v>
      </c>
      <c r="D49" s="3">
        <v>22.33</v>
      </c>
      <c r="E49" s="3">
        <v>0.61</v>
      </c>
      <c r="F49" s="3">
        <f t="shared" si="2"/>
        <v>21.72</v>
      </c>
      <c r="G49" s="3">
        <f t="shared" si="3"/>
        <v>22.939999999999998</v>
      </c>
    </row>
    <row r="50" spans="2:7" x14ac:dyDescent="0.25">
      <c r="C50" s="5">
        <v>80</v>
      </c>
      <c r="D50" s="3">
        <v>22.85</v>
      </c>
      <c r="E50" s="3">
        <v>0.69</v>
      </c>
      <c r="F50" s="3">
        <f t="shared" si="2"/>
        <v>22.16</v>
      </c>
      <c r="G50" s="3">
        <f t="shared" si="3"/>
        <v>23.540000000000003</v>
      </c>
    </row>
    <row r="51" spans="2:7" x14ac:dyDescent="0.25">
      <c r="B51" s="3"/>
      <c r="C51" s="5">
        <v>85</v>
      </c>
      <c r="D51" s="3">
        <v>23.2</v>
      </c>
      <c r="E51" s="3">
        <v>0.8</v>
      </c>
      <c r="F51" s="3">
        <f t="shared" si="2"/>
        <v>22.4</v>
      </c>
      <c r="G51" s="3">
        <f t="shared" si="3"/>
        <v>24</v>
      </c>
    </row>
    <row r="52" spans="2:7" x14ac:dyDescent="0.25">
      <c r="C52" s="5">
        <v>90</v>
      </c>
      <c r="D52" s="3">
        <v>23.27</v>
      </c>
      <c r="E52" s="3">
        <v>0.93</v>
      </c>
      <c r="F52" s="3">
        <f t="shared" si="2"/>
        <v>22.34</v>
      </c>
      <c r="G52" s="3">
        <f t="shared" si="3"/>
        <v>24.2</v>
      </c>
    </row>
    <row r="53" spans="2:7" x14ac:dyDescent="0.25">
      <c r="C53" s="5">
        <v>95</v>
      </c>
      <c r="F53" s="3"/>
      <c r="G53" s="3"/>
    </row>
    <row r="54" spans="2:7" x14ac:dyDescent="0.25">
      <c r="C54" s="5">
        <v>100</v>
      </c>
      <c r="F54" s="3"/>
      <c r="G54" s="3"/>
    </row>
    <row r="55" spans="2:7" x14ac:dyDescent="0.25">
      <c r="C55" s="6">
        <v>65</v>
      </c>
      <c r="D55" s="10">
        <f>(-0.0001*C55^3)+(0.0306*C55^2)-(2.0731*C55)+65.791</f>
        <v>32.861999999999966</v>
      </c>
      <c r="E55">
        <f>0.0005*C55^2-0.0677*C55+2.6501</f>
        <v>0.36209999999999987</v>
      </c>
    </row>
    <row r="58" spans="2:7" ht="17.25" x14ac:dyDescent="0.25"/>
    <row r="92" spans="2:2" x14ac:dyDescent="0.25">
      <c r="B92" t="s">
        <v>2</v>
      </c>
    </row>
    <row r="93" spans="2:2" x14ac:dyDescent="0.25">
      <c r="B93" t="s">
        <v>3</v>
      </c>
    </row>
  </sheetData>
  <mergeCells count="3">
    <mergeCell ref="C2:N3"/>
    <mergeCell ref="C5:G5"/>
    <mergeCell ref="C32:G3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2018-07-04T16:37:13Z</dcterms:created>
  <dcterms:modified xsi:type="dcterms:W3CDTF">2018-07-04T17:34:40Z</dcterms:modified>
</cp:coreProperties>
</file>